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ald Rotter\Downloads\"/>
    </mc:Choice>
  </mc:AlternateContent>
  <xr:revisionPtr revIDLastSave="0" documentId="8_{2F1EBEF9-9A2A-4EF2-867C-F2E41A39CE69}" xr6:coauthVersionLast="47" xr6:coauthVersionMax="47" xr10:uidLastSave="{00000000-0000-0000-0000-000000000000}"/>
  <bookViews>
    <workbookView xWindow="-96" yWindow="-96" windowWidth="28992" windowHeight="15672" xr2:uid="{0FF9A3F1-F3A5-4A14-87E2-F46142B76270}"/>
  </bookViews>
  <sheets>
    <sheet name="U20M, 1. Runde" sheetId="3" r:id="rId1"/>
    <sheet name="U20W, 1. Runde" sheetId="8" r:id="rId2"/>
  </sheets>
  <definedNames>
    <definedName name="_xlnm._FilterDatabase" localSheetId="0" hidden="1">'U20M, 1. Runde'!$A$15:$I$147</definedName>
    <definedName name="_xlnm._FilterDatabase" localSheetId="1" hidden="1">'U20W, 1. Runde'!$A$15:$I$214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8" l="1"/>
  <c r="G61" i="8"/>
  <c r="G54" i="8"/>
  <c r="G47" i="8"/>
  <c r="G40" i="8"/>
  <c r="G33" i="8"/>
  <c r="G26" i="8"/>
  <c r="G19" i="8"/>
  <c r="G68" i="3"/>
  <c r="G61" i="3"/>
  <c r="G54" i="3"/>
  <c r="G47" i="3"/>
  <c r="G40" i="3"/>
  <c r="G33" i="3"/>
  <c r="G26" i="3"/>
  <c r="G19" i="3"/>
  <c r="G22" i="8"/>
  <c r="H21" i="8"/>
  <c r="G21" i="8"/>
  <c r="G35" i="3"/>
  <c r="G29" i="3"/>
  <c r="G22" i="3"/>
  <c r="H21" i="3"/>
  <c r="G21" i="3"/>
  <c r="H68" i="3"/>
  <c r="H67" i="3"/>
  <c r="G67" i="3"/>
  <c r="H68" i="8"/>
  <c r="H67" i="8"/>
  <c r="G67" i="8"/>
  <c r="H61" i="8"/>
  <c r="H60" i="8"/>
  <c r="G60" i="8"/>
  <c r="H61" i="3"/>
  <c r="H60" i="3"/>
  <c r="G60" i="3"/>
  <c r="H54" i="3"/>
  <c r="H53" i="3"/>
  <c r="G53" i="3"/>
  <c r="H54" i="8"/>
  <c r="H53" i="8"/>
  <c r="G53" i="8"/>
  <c r="H47" i="8"/>
  <c r="H46" i="8"/>
  <c r="G46" i="8"/>
  <c r="H47" i="3"/>
  <c r="H46" i="3"/>
  <c r="G46" i="3"/>
  <c r="H40" i="3"/>
  <c r="H39" i="3"/>
  <c r="G39" i="3"/>
  <c r="H40" i="8"/>
  <c r="H39" i="8"/>
  <c r="G39" i="8"/>
  <c r="H33" i="8"/>
  <c r="H32" i="8"/>
  <c r="G32" i="8"/>
  <c r="H33" i="3"/>
  <c r="H32" i="3"/>
  <c r="G32" i="3"/>
  <c r="H26" i="3"/>
  <c r="H25" i="3"/>
  <c r="G25" i="3"/>
  <c r="H26" i="8"/>
  <c r="H25" i="8"/>
  <c r="G25" i="8"/>
  <c r="G18" i="3"/>
  <c r="G18" i="8"/>
  <c r="H19" i="3"/>
  <c r="H19" i="8"/>
  <c r="H18" i="3"/>
  <c r="H18" i="8"/>
  <c r="G20" i="8"/>
  <c r="G20" i="3"/>
  <c r="H22" i="8"/>
  <c r="H22" i="3"/>
  <c r="H20" i="8"/>
  <c r="H20" i="3"/>
  <c r="B25" i="8"/>
  <c r="G27" i="8" s="1"/>
  <c r="B26" i="8"/>
  <c r="H27" i="8" s="1"/>
  <c r="B27" i="8"/>
  <c r="G29" i="8" s="1"/>
  <c r="B28" i="8"/>
  <c r="H29" i="8" s="1"/>
  <c r="B29" i="8"/>
  <c r="B36" i="8" s="1"/>
  <c r="B43" i="8" s="1"/>
  <c r="B50" i="8" s="1"/>
  <c r="B57" i="8" s="1"/>
  <c r="B64" i="8" s="1"/>
  <c r="B71" i="8" s="1"/>
  <c r="B25" i="3"/>
  <c r="B32" i="3" s="1"/>
  <c r="B26" i="3"/>
  <c r="H27" i="3" s="1"/>
  <c r="B27" i="3"/>
  <c r="B34" i="3" s="1"/>
  <c r="G36" i="3" s="1"/>
  <c r="B28" i="3"/>
  <c r="B35" i="3" s="1"/>
  <c r="B29" i="3"/>
  <c r="B36" i="3" s="1"/>
  <c r="B43" i="3" s="1"/>
  <c r="B50" i="3" s="1"/>
  <c r="B57" i="3" s="1"/>
  <c r="B64" i="3" s="1"/>
  <c r="B71" i="3" s="1"/>
  <c r="G28" i="3" l="1"/>
  <c r="H28" i="3"/>
  <c r="B34" i="8"/>
  <c r="B35" i="8"/>
  <c r="B42" i="8" s="1"/>
  <c r="B33" i="8"/>
  <c r="H35" i="8" s="1"/>
  <c r="G28" i="8"/>
  <c r="H28" i="8"/>
  <c r="H34" i="8"/>
  <c r="B33" i="3"/>
  <c r="H35" i="3" s="1"/>
  <c r="B32" i="8"/>
  <c r="B39" i="8" s="1"/>
  <c r="G42" i="8" s="1"/>
  <c r="H43" i="8"/>
  <c r="B49" i="8"/>
  <c r="B42" i="3"/>
  <c r="H36" i="3"/>
  <c r="B41" i="3"/>
  <c r="G43" i="3" s="1"/>
  <c r="G34" i="3"/>
  <c r="B39" i="3"/>
  <c r="G42" i="3" s="1"/>
  <c r="H29" i="3"/>
  <c r="G27" i="3"/>
  <c r="B40" i="3" l="1"/>
  <c r="H42" i="3" s="1"/>
  <c r="H34" i="3"/>
  <c r="B40" i="8"/>
  <c r="H42" i="8" s="1"/>
  <c r="H36" i="8"/>
  <c r="G34" i="8"/>
  <c r="G35" i="8"/>
  <c r="B41" i="8"/>
  <c r="G36" i="8"/>
  <c r="H41" i="8"/>
  <c r="B47" i="8"/>
  <c r="H49" i="8" s="1"/>
  <c r="B49" i="3"/>
  <c r="H43" i="3"/>
  <c r="G41" i="8"/>
  <c r="B46" i="8"/>
  <c r="G49" i="8" s="1"/>
  <c r="H50" i="8"/>
  <c r="B56" i="8"/>
  <c r="H41" i="3"/>
  <c r="B47" i="3"/>
  <c r="H49" i="3" s="1"/>
  <c r="G41" i="3"/>
  <c r="B46" i="3"/>
  <c r="G49" i="3" s="1"/>
  <c r="B48" i="3"/>
  <c r="G50" i="3" s="1"/>
  <c r="G43" i="8" l="1"/>
  <c r="B48" i="8"/>
  <c r="B56" i="3"/>
  <c r="H50" i="3"/>
  <c r="H48" i="3"/>
  <c r="B54" i="3"/>
  <c r="H56" i="3" s="1"/>
  <c r="B55" i="3"/>
  <c r="G57" i="3" s="1"/>
  <c r="B54" i="8"/>
  <c r="H56" i="8" s="1"/>
  <c r="H48" i="8"/>
  <c r="B53" i="8"/>
  <c r="G56" i="8" s="1"/>
  <c r="G48" i="8"/>
  <c r="B53" i="3"/>
  <c r="G56" i="3" s="1"/>
  <c r="G48" i="3"/>
  <c r="H57" i="8"/>
  <c r="B63" i="8"/>
  <c r="G50" i="8" l="1"/>
  <c r="B55" i="8"/>
  <c r="B60" i="8"/>
  <c r="G63" i="8" s="1"/>
  <c r="G55" i="8"/>
  <c r="H55" i="8"/>
  <c r="B61" i="8"/>
  <c r="H63" i="8" s="1"/>
  <c r="B62" i="3"/>
  <c r="G64" i="3" s="1"/>
  <c r="H55" i="3"/>
  <c r="B61" i="3"/>
  <c r="H63" i="3" s="1"/>
  <c r="H64" i="8"/>
  <c r="B70" i="8"/>
  <c r="H71" i="8" s="1"/>
  <c r="B60" i="3"/>
  <c r="G63" i="3" s="1"/>
  <c r="G55" i="3"/>
  <c r="H57" i="3"/>
  <c r="B63" i="3"/>
  <c r="G57" i="8" l="1"/>
  <c r="B62" i="8"/>
  <c r="B68" i="3"/>
  <c r="H70" i="3" s="1"/>
  <c r="H62" i="3"/>
  <c r="H62" i="8"/>
  <c r="B68" i="8"/>
  <c r="H70" i="8" s="1"/>
  <c r="B67" i="3"/>
  <c r="G70" i="3" s="1"/>
  <c r="G62" i="3"/>
  <c r="B69" i="3"/>
  <c r="G71" i="3" s="1"/>
  <c r="H64" i="3"/>
  <c r="B70" i="3"/>
  <c r="H71" i="3" s="1"/>
  <c r="B67" i="8"/>
  <c r="G70" i="8" s="1"/>
  <c r="G62" i="8"/>
  <c r="G64" i="8" l="1"/>
  <c r="B69" i="8"/>
  <c r="G71" i="8" s="1"/>
  <c r="G69" i="3"/>
  <c r="G69" i="8"/>
  <c r="H69" i="8"/>
  <c r="H69" i="3"/>
</calcChain>
</file>

<file path=xl/sharedStrings.xml><?xml version="1.0" encoding="utf-8"?>
<sst xmlns="http://schemas.openxmlformats.org/spreadsheetml/2006/main" count="149" uniqueCount="74">
  <si>
    <t>Rd.</t>
  </si>
  <si>
    <t>Nr.</t>
  </si>
  <si>
    <t>Datum</t>
  </si>
  <si>
    <t>bis</t>
  </si>
  <si>
    <t>Zeit</t>
  </si>
  <si>
    <t>Spielort</t>
  </si>
  <si>
    <t>Heimteam</t>
  </si>
  <si>
    <t>Auswärtsteam</t>
  </si>
  <si>
    <t>Anmerkung</t>
  </si>
  <si>
    <t>Gruppe A</t>
  </si>
  <si>
    <t>Gruppe B</t>
  </si>
  <si>
    <t>Gruppe C</t>
  </si>
  <si>
    <t>Gruppe D</t>
  </si>
  <si>
    <t>Gruppe E</t>
  </si>
  <si>
    <t>Gruppe F</t>
  </si>
  <si>
    <t>Gruppe G</t>
  </si>
  <si>
    <t>Gruppe H</t>
  </si>
  <si>
    <t>Topf 1</t>
  </si>
  <si>
    <t>Topf 2</t>
  </si>
  <si>
    <t>Topf 3</t>
  </si>
  <si>
    <t>Topf 4</t>
  </si>
  <si>
    <t>WVV 1</t>
  </si>
  <si>
    <t>WVV 2</t>
  </si>
  <si>
    <t>SVV 1</t>
  </si>
  <si>
    <t>SVV 2</t>
  </si>
  <si>
    <t>VVV 2</t>
  </si>
  <si>
    <t>WVV 3</t>
  </si>
  <si>
    <t>WVV 4</t>
  </si>
  <si>
    <t>WVV 5</t>
  </si>
  <si>
    <t>WVV 6</t>
  </si>
  <si>
    <t>VVV 3</t>
  </si>
  <si>
    <t>SVV 3</t>
  </si>
  <si>
    <t>VVV 4</t>
  </si>
  <si>
    <t xml:space="preserve">Österreichische Meisterschaften U20M, 1. Runde </t>
  </si>
  <si>
    <t xml:space="preserve">Österreichische Meisterschaften U20W, 1. Runde </t>
  </si>
  <si>
    <r>
      <rPr>
        <b/>
        <sz val="11"/>
        <color rgb="FF00B050"/>
        <rFont val="Neo Sans"/>
        <family val="3"/>
      </rPr>
      <t>Grün</t>
    </r>
    <r>
      <rPr>
        <sz val="11"/>
        <rFont val="Neo Sans"/>
        <family val="3"/>
      </rPr>
      <t xml:space="preserve"> markierte Teams sind für die Ausrichtung der Qualifikationsrunden berechtigt</t>
    </r>
  </si>
  <si>
    <t>TSV Hartberg Volleyball</t>
  </si>
  <si>
    <t>UVC Holding Graz</t>
  </si>
  <si>
    <t>Erzbergmadln Trofaiach Eisenerz</t>
  </si>
  <si>
    <t>HIB Volley</t>
  </si>
  <si>
    <t>VC Hausmannstätten</t>
  </si>
  <si>
    <t>Union Leibnitz</t>
  </si>
  <si>
    <t>VBC TLC Weiz</t>
  </si>
  <si>
    <t>VC Hausmannstätten / VC Voitswein</t>
  </si>
  <si>
    <t>Hot Volleys Feldbach</t>
  </si>
  <si>
    <t>Erzbergbuam Trofaiach Eisenerz</t>
  </si>
  <si>
    <t>Linz AG Steelvolleys</t>
  </si>
  <si>
    <t>Mühlviertel Volleys / Ried</t>
  </si>
  <si>
    <t>VBC Steyr / Kremstalvolley</t>
  </si>
  <si>
    <t>McDonalds Supervolley Wels</t>
  </si>
  <si>
    <t>VCV St. Valentin</t>
  </si>
  <si>
    <t>Mühlviertel Volleys</t>
  </si>
  <si>
    <t>ASKÖ Pichling</t>
  </si>
  <si>
    <t>ATSC Kelag Wildcats Klagenfurt</t>
  </si>
  <si>
    <t>VBK Kelag Wörther-See-Löwen Klagenfurt</t>
  </si>
  <si>
    <t>SK Zadruga Aich/Dob</t>
  </si>
  <si>
    <t>Sporthalle Brigittenau {WIEN}</t>
  </si>
  <si>
    <t>VC Raiffeisen Dornbirn</t>
  </si>
  <si>
    <t>blum VBC Höchst</t>
  </si>
  <si>
    <t>Union Raiffeisen Waldviertel</t>
  </si>
  <si>
    <t>SPORTUNION z+p St. Pölten</t>
  </si>
  <si>
    <t>UNIONvolleys Bisamberg-Hollabrunn</t>
  </si>
  <si>
    <t>Purkersdorf / Tulln</t>
  </si>
  <si>
    <t>VCU Wiener Neustadt</t>
  </si>
  <si>
    <t>VCA Amstetten NÖ</t>
  </si>
  <si>
    <t>ASKÖ Volksbank Purgstall</t>
  </si>
  <si>
    <t>UVC RAIBA Waidhofen/Ybbs</t>
  </si>
  <si>
    <t>Stadthalle {ZWETTL}</t>
  </si>
  <si>
    <t>TI-volley</t>
  </si>
  <si>
    <t>SU Inzingvolley / VC Mils</t>
  </si>
  <si>
    <t>HYPO TIROL Volleyballteam</t>
  </si>
  <si>
    <t>VC Tirol</t>
  </si>
  <si>
    <r>
      <t>v2026</t>
    </r>
    <r>
      <rPr>
        <sz val="9"/>
        <color rgb="FFFF0000"/>
        <rFont val="Neo Sans"/>
        <family val="3"/>
      </rPr>
      <t>1006</t>
    </r>
  </si>
  <si>
    <t>BSH Sportpark {KLAGENFURT}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</si>
</sst>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,\ dd/mm/yy"/>
    <numFmt numFmtId="165" formatCode="hh:mm;@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Neo Sans"/>
      <family val="3"/>
    </font>
    <font>
      <b/>
      <sz val="11"/>
      <name val="Neo Sans"/>
      <family val="3"/>
    </font>
    <font>
      <sz val="11"/>
      <name val="Neo Sans"/>
      <family val="3"/>
    </font>
    <font>
      <sz val="9"/>
      <name val="Neo Sans"/>
      <family val="3"/>
    </font>
    <font>
      <sz val="11"/>
      <color rgb="FF00B050"/>
      <name val="Neo Sans"/>
      <family val="3"/>
    </font>
    <font>
      <b/>
      <sz val="11"/>
      <color rgb="FF00B050"/>
      <name val="Neo Sans"/>
      <family val="3"/>
    </font>
    <font>
      <sz val="9"/>
      <color rgb="FFFF0000"/>
      <name val="Neo Sans"/>
      <family val="3"/>
    </font>
    <font>
      <sz val="11"/>
      <color rgb="FFFF0000"/>
      <name val="Neo Sans"/>
      <family val="3"/>
    </font>
    <font>
      <b/>
      <sz val="10"/>
      <color rgb="FF00B050"/>
      <name val="Neo Sans"/>
      <family val="3"/>
    </font>
    <font>
      <sz val="10"/>
      <color rgb="FFFF0000"/>
      <name val="Neo Sans"/>
      <family val="3"/>
    </font>
  </fonts>
  <fills count="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165" fontId="4" fillId="0" borderId="0" xfId="0" applyNumberFormat="1" applyFont="1" applyAlignment="1">
      <alignment horizontal="left" vertical="center" indent="1"/>
    </xf>
    <xf numFmtId="165" fontId="4" fillId="0" borderId="0" xfId="0" applyNumberFormat="1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left" vertical="center" indent="1"/>
    </xf>
    <xf numFmtId="165" fontId="4" fillId="0" borderId="0" xfId="0" applyNumberFormat="1" applyFont="1" applyAlignment="1">
      <alignment horizontal="right" vertical="center" indent="2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5" fontId="9" fillId="0" borderId="0" xfId="0" applyNumberFormat="1" applyFont="1" applyAlignment="1">
      <alignment horizontal="right" vertical="center" indent="1"/>
    </xf>
    <xf numFmtId="165" fontId="9" fillId="0" borderId="0" xfId="0" applyNumberFormat="1" applyFont="1" applyAlignment="1">
      <alignment horizontal="left" vertical="center" indent="1"/>
    </xf>
    <xf numFmtId="0" fontId="5" fillId="0" borderId="0" xfId="0" applyFont="1" applyFill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7CE"/>
      <color rgb="FF15FF7F"/>
      <color rgb="FFC649DB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49792</xdr:colOff>
      <xdr:row>3</xdr:row>
      <xdr:rowOff>19300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D078C8A-4B4F-4867-ACF0-19784AAD2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300"/>
          <a:ext cx="2024642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90681</xdr:colOff>
      <xdr:row>3</xdr:row>
      <xdr:rowOff>19300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62DDA8-1F31-4FB4-8C0F-D6CE993DA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300"/>
          <a:ext cx="2002031" cy="540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D3BA-9FD2-4DAD-9CEE-6D34D3973330}">
  <dimension ref="A1:Q134"/>
  <sheetViews>
    <sheetView tabSelected="1" zoomScaleNormal="100" workbookViewId="0">
      <pane ySplit="15" topLeftCell="A52" activePane="bottomLeft" state="frozen"/>
      <selection activeCell="Q24" sqref="Q24"/>
      <selection pane="bottomLeft" activeCell="I59" sqref="I59"/>
    </sheetView>
  </sheetViews>
  <sheetFormatPr baseColWidth="10" defaultColWidth="11" defaultRowHeight="18" customHeight="1" x14ac:dyDescent="0.55000000000000004"/>
  <cols>
    <col min="1" max="1" width="6.5234375" style="4" customWidth="1"/>
    <col min="2" max="2" width="6.5234375" style="24" customWidth="1"/>
    <col min="3" max="3" width="18.5234375" style="17" customWidth="1"/>
    <col min="4" max="4" width="14.5234375" style="17" hidden="1" customWidth="1"/>
    <col min="5" max="5" width="9.47265625" style="15" bestFit="1" customWidth="1"/>
    <col min="6" max="6" width="36.578125" style="6" customWidth="1"/>
    <col min="7" max="9" width="36.578125" style="4" customWidth="1"/>
    <col min="10" max="13" width="36.578125" style="2" customWidth="1"/>
    <col min="14" max="14" width="3.62890625" style="2" customWidth="1"/>
    <col min="15" max="17" width="17.62890625" style="2" customWidth="1"/>
    <col min="18" max="16384" width="11" style="2"/>
  </cols>
  <sheetData>
    <row r="1" spans="1:17" ht="15" x14ac:dyDescent="0.55000000000000004">
      <c r="A1" s="1" t="s">
        <v>33</v>
      </c>
      <c r="B1" s="23"/>
      <c r="C1" s="11"/>
      <c r="D1" s="11"/>
      <c r="E1" s="12"/>
      <c r="F1" s="13"/>
      <c r="G1" s="2"/>
      <c r="H1" s="2"/>
      <c r="M1" s="41" t="s">
        <v>72</v>
      </c>
    </row>
    <row r="2" spans="1:17" ht="13.8" x14ac:dyDescent="0.55000000000000004">
      <c r="A2" s="3"/>
      <c r="B2" s="23"/>
      <c r="C2" s="11"/>
      <c r="D2" s="11"/>
      <c r="E2" s="12"/>
      <c r="F2" s="13"/>
      <c r="G2" s="2"/>
      <c r="H2" s="2"/>
      <c r="I2" s="2"/>
    </row>
    <row r="3" spans="1:17" ht="41.05" customHeight="1" x14ac:dyDescent="0.55000000000000004">
      <c r="A3" s="3"/>
      <c r="B3" s="23"/>
      <c r="C3" s="11"/>
      <c r="D3" s="11"/>
      <c r="E3" s="12"/>
      <c r="F3" s="13"/>
      <c r="G3" s="2"/>
      <c r="H3" s="2"/>
      <c r="I3" s="2"/>
    </row>
    <row r="4" spans="1:17" ht="13.8" x14ac:dyDescent="0.55000000000000004">
      <c r="A4" s="7"/>
      <c r="B4" s="23"/>
      <c r="C4" s="11"/>
      <c r="D4" s="11"/>
      <c r="E4" s="12"/>
      <c r="F4" s="13"/>
      <c r="G4" s="2"/>
      <c r="H4" s="2"/>
      <c r="I4" s="2"/>
    </row>
    <row r="5" spans="1:17" ht="18" customHeight="1" x14ac:dyDescent="0.55000000000000004">
      <c r="A5" s="7"/>
      <c r="B5" s="23"/>
      <c r="C5" s="11"/>
      <c r="D5" s="11"/>
      <c r="E5" s="12"/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4" t="s">
        <v>16</v>
      </c>
      <c r="O5" s="25" t="s">
        <v>18</v>
      </c>
      <c r="P5" s="25" t="s">
        <v>19</v>
      </c>
      <c r="Q5" s="25" t="s">
        <v>20</v>
      </c>
    </row>
    <row r="6" spans="1:17" ht="18" customHeight="1" x14ac:dyDescent="0.55000000000000004">
      <c r="A6" s="7"/>
      <c r="B6" s="23"/>
      <c r="C6" s="11"/>
      <c r="D6" s="11"/>
      <c r="E6" s="25" t="s">
        <v>17</v>
      </c>
      <c r="F6" s="16" t="s">
        <v>21</v>
      </c>
      <c r="G6" s="36" t="s">
        <v>46</v>
      </c>
      <c r="H6" s="35" t="s">
        <v>37</v>
      </c>
      <c r="I6" s="35" t="s">
        <v>70</v>
      </c>
      <c r="J6" s="16" t="s">
        <v>22</v>
      </c>
      <c r="K6" s="35" t="s">
        <v>57</v>
      </c>
      <c r="L6" s="36" t="s">
        <v>59</v>
      </c>
      <c r="M6" s="38" t="s">
        <v>54</v>
      </c>
      <c r="O6" s="16"/>
      <c r="P6" s="16"/>
      <c r="Q6" s="16"/>
    </row>
    <row r="7" spans="1:17" ht="18" customHeight="1" x14ac:dyDescent="0.55000000000000004">
      <c r="A7" s="7"/>
      <c r="B7" s="23"/>
      <c r="C7" s="11"/>
      <c r="D7" s="11"/>
      <c r="E7" s="25" t="s">
        <v>18</v>
      </c>
      <c r="F7" s="36" t="s">
        <v>36</v>
      </c>
      <c r="G7" s="35" t="s">
        <v>47</v>
      </c>
      <c r="H7" s="36" t="s">
        <v>68</v>
      </c>
      <c r="I7" s="16" t="s">
        <v>24</v>
      </c>
      <c r="J7" s="35" t="s">
        <v>55</v>
      </c>
      <c r="K7" s="36" t="s">
        <v>23</v>
      </c>
      <c r="L7" s="16" t="s">
        <v>25</v>
      </c>
      <c r="M7" s="36" t="s">
        <v>60</v>
      </c>
      <c r="O7" s="16"/>
      <c r="P7" s="16"/>
      <c r="Q7" s="16"/>
    </row>
    <row r="8" spans="1:17" ht="18" customHeight="1" x14ac:dyDescent="0.55000000000000004">
      <c r="A8" s="7"/>
      <c r="B8" s="23"/>
      <c r="C8" s="11"/>
      <c r="D8" s="11"/>
      <c r="E8" s="25" t="s">
        <v>19</v>
      </c>
      <c r="F8" s="35" t="s">
        <v>62</v>
      </c>
      <c r="G8" s="35" t="s">
        <v>39</v>
      </c>
      <c r="H8" s="16" t="s">
        <v>26</v>
      </c>
      <c r="I8" s="36" t="s">
        <v>49</v>
      </c>
      <c r="J8" s="35" t="s">
        <v>61</v>
      </c>
      <c r="K8" s="35" t="s">
        <v>48</v>
      </c>
      <c r="L8" s="16" t="s">
        <v>27</v>
      </c>
      <c r="M8" s="35" t="s">
        <v>42</v>
      </c>
      <c r="O8" s="16"/>
      <c r="P8" s="16"/>
      <c r="Q8" s="16"/>
    </row>
    <row r="9" spans="1:17" ht="18" customHeight="1" x14ac:dyDescent="0.55000000000000004">
      <c r="A9" s="7"/>
      <c r="B9" s="23"/>
      <c r="C9" s="11"/>
      <c r="D9" s="11"/>
      <c r="E9" s="25" t="s">
        <v>20</v>
      </c>
      <c r="F9" s="35" t="s">
        <v>44</v>
      </c>
      <c r="G9" s="35" t="s">
        <v>64</v>
      </c>
      <c r="H9" s="35" t="s">
        <v>43</v>
      </c>
      <c r="I9" s="16" t="s">
        <v>29</v>
      </c>
      <c r="J9" s="36" t="s">
        <v>63</v>
      </c>
      <c r="K9" s="35" t="s">
        <v>45</v>
      </c>
      <c r="L9" s="16" t="s">
        <v>28</v>
      </c>
      <c r="M9" s="35" t="s">
        <v>50</v>
      </c>
      <c r="O9" s="16"/>
      <c r="P9" s="16"/>
      <c r="Q9" s="16"/>
    </row>
    <row r="10" spans="1:17" ht="18" customHeight="1" x14ac:dyDescent="0.55000000000000004">
      <c r="A10" s="7"/>
      <c r="B10" s="23"/>
      <c r="C10" s="11"/>
      <c r="D10" s="11"/>
      <c r="F10" s="32" t="s">
        <v>35</v>
      </c>
      <c r="G10" s="33"/>
      <c r="H10" s="33"/>
      <c r="I10" s="33"/>
      <c r="J10" s="33"/>
      <c r="K10" s="33"/>
      <c r="L10" s="33"/>
      <c r="M10" s="34"/>
      <c r="O10" s="16"/>
      <c r="P10" s="16"/>
      <c r="Q10" s="16"/>
    </row>
    <row r="11" spans="1:17" ht="18" customHeight="1" x14ac:dyDescent="0.55000000000000004">
      <c r="A11" s="7"/>
      <c r="B11" s="23"/>
      <c r="C11" s="11"/>
      <c r="D11" s="11"/>
      <c r="F11" s="19"/>
      <c r="G11" s="19"/>
      <c r="H11" s="19"/>
      <c r="I11" s="19"/>
      <c r="J11" s="19"/>
      <c r="K11" s="19"/>
      <c r="L11" s="19"/>
      <c r="M11" s="19"/>
      <c r="O11" s="16"/>
      <c r="P11" s="16"/>
      <c r="Q11" s="16"/>
    </row>
    <row r="12" spans="1:17" ht="18" customHeight="1" x14ac:dyDescent="0.55000000000000004">
      <c r="A12" s="7"/>
      <c r="B12" s="23"/>
      <c r="C12" s="11"/>
      <c r="D12" s="11"/>
      <c r="F12" s="19"/>
      <c r="G12" s="19"/>
      <c r="H12" s="19"/>
      <c r="I12" s="19"/>
      <c r="J12" s="19"/>
      <c r="K12" s="19"/>
      <c r="L12" s="19"/>
      <c r="M12" s="19"/>
      <c r="O12" s="16"/>
      <c r="P12" s="16"/>
      <c r="Q12" s="16"/>
    </row>
    <row r="13" spans="1:17" ht="18" customHeight="1" x14ac:dyDescent="0.55000000000000004">
      <c r="A13" s="7"/>
      <c r="B13" s="23"/>
      <c r="C13" s="11"/>
      <c r="D13" s="11"/>
      <c r="F13" s="19"/>
      <c r="G13" s="19"/>
      <c r="H13" s="19"/>
      <c r="I13" s="19"/>
      <c r="J13" s="19"/>
      <c r="K13" s="19"/>
      <c r="L13" s="19"/>
      <c r="M13" s="19"/>
      <c r="O13" s="16"/>
      <c r="P13" s="16"/>
      <c r="Q13" s="16"/>
    </row>
    <row r="14" spans="1:17" ht="18" customHeight="1" x14ac:dyDescent="0.55000000000000004">
      <c r="A14" s="7"/>
      <c r="B14" s="23"/>
      <c r="C14" s="11"/>
      <c r="D14" s="11"/>
      <c r="F14" s="13"/>
      <c r="G14" s="2"/>
      <c r="H14" s="2"/>
      <c r="I14" s="2"/>
    </row>
    <row r="15" spans="1:17" ht="18" customHeight="1" x14ac:dyDescent="0.55000000000000004">
      <c r="A15" s="4" t="s">
        <v>0</v>
      </c>
      <c r="B15" s="24" t="s">
        <v>1</v>
      </c>
      <c r="C15" s="21" t="s">
        <v>2</v>
      </c>
      <c r="D15" s="5" t="s">
        <v>3</v>
      </c>
      <c r="E15" s="22" t="s">
        <v>4</v>
      </c>
      <c r="F15" s="9" t="s">
        <v>5</v>
      </c>
      <c r="G15" s="8" t="s">
        <v>6</v>
      </c>
      <c r="H15" s="8" t="s">
        <v>7</v>
      </c>
      <c r="I15" s="8" t="s">
        <v>8</v>
      </c>
    </row>
    <row r="16" spans="1:17" ht="18" customHeight="1" x14ac:dyDescent="0.55000000000000004">
      <c r="C16" s="21"/>
      <c r="D16" s="5"/>
      <c r="E16" s="10"/>
      <c r="F16" s="9"/>
      <c r="G16" s="8"/>
      <c r="H16" s="8"/>
      <c r="I16" s="8"/>
    </row>
    <row r="17" spans="1:9" ht="18" customHeight="1" x14ac:dyDescent="0.55000000000000004">
      <c r="A17" s="7" t="s">
        <v>9</v>
      </c>
      <c r="C17" s="21"/>
      <c r="D17" s="5"/>
      <c r="E17" s="10"/>
      <c r="F17" s="9"/>
      <c r="G17" s="8"/>
      <c r="H17" s="8"/>
      <c r="I17" s="8"/>
    </row>
    <row r="18" spans="1:9" ht="18" customHeight="1" x14ac:dyDescent="0.55000000000000004">
      <c r="A18" s="19">
        <v>1</v>
      </c>
      <c r="B18" s="24">
        <v>1</v>
      </c>
      <c r="C18" s="21">
        <v>46320</v>
      </c>
      <c r="E18" s="10"/>
      <c r="F18" s="9"/>
      <c r="G18" s="8" t="str">
        <f>IF(F$6="","A1",F$6)</f>
        <v>WVV 1</v>
      </c>
      <c r="H18" s="8" t="str">
        <f>IF(F$9="","A4",F$9)</f>
        <v>Hot Volleys Feldbach</v>
      </c>
      <c r="I18" s="8"/>
    </row>
    <row r="19" spans="1:9" ht="18" customHeight="1" x14ac:dyDescent="0.55000000000000004">
      <c r="A19" s="19">
        <v>1</v>
      </c>
      <c r="B19" s="24">
        <v>2</v>
      </c>
      <c r="C19" s="21">
        <v>46320</v>
      </c>
      <c r="E19" s="10"/>
      <c r="F19" s="9"/>
      <c r="G19" s="8" t="str">
        <f>IF(F$7="","A2",F$7)</f>
        <v>TSV Hartberg Volleyball</v>
      </c>
      <c r="H19" s="8" t="str">
        <f>IF(F$8="","A3",F$8)</f>
        <v>Purkersdorf / Tulln</v>
      </c>
      <c r="I19" s="8"/>
    </row>
    <row r="20" spans="1:9" ht="18" customHeight="1" x14ac:dyDescent="0.55000000000000004">
      <c r="A20" s="19">
        <v>2</v>
      </c>
      <c r="B20" s="24">
        <v>3</v>
      </c>
      <c r="C20" s="21">
        <v>46320</v>
      </c>
      <c r="D20" s="5"/>
      <c r="E20" s="10"/>
      <c r="F20" s="9"/>
      <c r="G20" s="8" t="str">
        <f>CONCATENATE("Sieger ",B18)</f>
        <v>Sieger 1</v>
      </c>
      <c r="H20" s="8" t="str">
        <f>CONCATENATE("Sieger ",B19)</f>
        <v>Sieger 2</v>
      </c>
      <c r="I20" s="8"/>
    </row>
    <row r="21" spans="1:9" ht="18" customHeight="1" x14ac:dyDescent="0.55000000000000004">
      <c r="A21" s="19">
        <v>2</v>
      </c>
      <c r="B21" s="24">
        <v>4</v>
      </c>
      <c r="C21" s="21">
        <v>46320</v>
      </c>
      <c r="D21" s="5"/>
      <c r="E21" s="10"/>
      <c r="F21" s="9"/>
      <c r="G21" s="8" t="str">
        <f>CONCATENATE("Verlierer ",B18)</f>
        <v>Verlierer 1</v>
      </c>
      <c r="H21" s="8" t="str">
        <f>CONCATENATE("Verlierer ",B19)</f>
        <v>Verlierer 2</v>
      </c>
      <c r="I21" s="8"/>
    </row>
    <row r="22" spans="1:9" ht="18" customHeight="1" x14ac:dyDescent="0.55000000000000004">
      <c r="A22" s="19">
        <v>3</v>
      </c>
      <c r="B22" s="24">
        <v>5</v>
      </c>
      <c r="C22" s="21">
        <v>46320</v>
      </c>
      <c r="D22" s="5"/>
      <c r="E22" s="10"/>
      <c r="F22" s="9"/>
      <c r="G22" s="8" t="str">
        <f>CONCATENATE("Verlierer ",B20)</f>
        <v>Verlierer 3</v>
      </c>
      <c r="H22" s="8" t="str">
        <f>CONCATENATE("Sieger ",B21)</f>
        <v>Sieger 4</v>
      </c>
      <c r="I22" s="8"/>
    </row>
    <row r="23" spans="1:9" ht="18" customHeight="1" x14ac:dyDescent="0.55000000000000004">
      <c r="C23" s="21"/>
      <c r="E23" s="10"/>
      <c r="F23" s="9"/>
      <c r="G23" s="9"/>
      <c r="H23" s="8"/>
      <c r="I23" s="8"/>
    </row>
    <row r="24" spans="1:9" ht="18" customHeight="1" x14ac:dyDescent="0.55000000000000004">
      <c r="A24" s="7" t="s">
        <v>10</v>
      </c>
      <c r="C24" s="21"/>
      <c r="E24" s="10"/>
      <c r="F24" s="9"/>
      <c r="G24" s="9"/>
      <c r="H24" s="8"/>
      <c r="I24" s="8"/>
    </row>
    <row r="25" spans="1:9" ht="18" customHeight="1" x14ac:dyDescent="0.55000000000000004">
      <c r="A25" s="19">
        <v>1</v>
      </c>
      <c r="B25" s="24">
        <f t="shared" ref="B25:B29" si="0">+B18+5</f>
        <v>6</v>
      </c>
      <c r="C25" s="21">
        <v>46320</v>
      </c>
      <c r="E25" s="10"/>
      <c r="F25" s="9"/>
      <c r="G25" s="8" t="str">
        <f>IF(G$6="","B1",G$6)</f>
        <v>Linz AG Steelvolleys</v>
      </c>
      <c r="H25" s="8" t="str">
        <f>IF(G$9="","B4",G$9)</f>
        <v>VCA Amstetten NÖ</v>
      </c>
      <c r="I25" s="8"/>
    </row>
    <row r="26" spans="1:9" ht="18" customHeight="1" x14ac:dyDescent="0.55000000000000004">
      <c r="A26" s="19">
        <v>1</v>
      </c>
      <c r="B26" s="24">
        <f t="shared" si="0"/>
        <v>7</v>
      </c>
      <c r="C26" s="21">
        <v>46320</v>
      </c>
      <c r="E26" s="10"/>
      <c r="F26" s="9"/>
      <c r="G26" s="8" t="str">
        <f>IF(G$7="","B2",G$7)</f>
        <v>Mühlviertel Volleys / Ried</v>
      </c>
      <c r="H26" s="8" t="str">
        <f>IF(G$8="","B3",G$8)</f>
        <v>HIB Volley</v>
      </c>
      <c r="I26" s="8"/>
    </row>
    <row r="27" spans="1:9" ht="18" customHeight="1" x14ac:dyDescent="0.55000000000000004">
      <c r="A27" s="19">
        <v>2</v>
      </c>
      <c r="B27" s="24">
        <f t="shared" si="0"/>
        <v>8</v>
      </c>
      <c r="C27" s="21">
        <v>46320</v>
      </c>
      <c r="D27" s="5"/>
      <c r="E27" s="10"/>
      <c r="F27" s="9"/>
      <c r="G27" s="8" t="str">
        <f>CONCATENATE("Sieger ",B25)</f>
        <v>Sieger 6</v>
      </c>
      <c r="H27" s="8" t="str">
        <f>CONCATENATE("Sieger ",B26)</f>
        <v>Sieger 7</v>
      </c>
      <c r="I27" s="8"/>
    </row>
    <row r="28" spans="1:9" ht="18" customHeight="1" x14ac:dyDescent="0.55000000000000004">
      <c r="A28" s="19">
        <v>2</v>
      </c>
      <c r="B28" s="24">
        <f t="shared" si="0"/>
        <v>9</v>
      </c>
      <c r="C28" s="21">
        <v>46320</v>
      </c>
      <c r="D28" s="5"/>
      <c r="E28" s="10"/>
      <c r="F28" s="9"/>
      <c r="G28" s="8" t="str">
        <f>CONCATENATE("Verlierer ",B25)</f>
        <v>Verlierer 6</v>
      </c>
      <c r="H28" s="8" t="str">
        <f>CONCATENATE("Verlierer ",B26)</f>
        <v>Verlierer 7</v>
      </c>
      <c r="I28" s="8"/>
    </row>
    <row r="29" spans="1:9" ht="18" customHeight="1" x14ac:dyDescent="0.55000000000000004">
      <c r="A29" s="19">
        <v>3</v>
      </c>
      <c r="B29" s="24">
        <f t="shared" si="0"/>
        <v>10</v>
      </c>
      <c r="C29" s="21">
        <v>46320</v>
      </c>
      <c r="D29" s="5"/>
      <c r="E29" s="10"/>
      <c r="F29" s="9"/>
      <c r="G29" s="8" t="str">
        <f>CONCATENATE("Verlierer ",B27)</f>
        <v>Verlierer 8</v>
      </c>
      <c r="H29" s="8" t="str">
        <f>CONCATENATE("Sieger ",B28)</f>
        <v>Sieger 9</v>
      </c>
      <c r="I29" s="8"/>
    </row>
    <row r="30" spans="1:9" ht="18" customHeight="1" x14ac:dyDescent="0.55000000000000004">
      <c r="C30" s="21"/>
      <c r="E30" s="10"/>
      <c r="F30" s="9"/>
      <c r="G30" s="9"/>
      <c r="H30" s="8"/>
      <c r="I30" s="8"/>
    </row>
    <row r="31" spans="1:9" ht="18" customHeight="1" x14ac:dyDescent="0.55000000000000004">
      <c r="A31" s="7" t="s">
        <v>11</v>
      </c>
      <c r="C31" s="2"/>
      <c r="E31" s="10"/>
      <c r="F31" s="9"/>
      <c r="G31" s="9"/>
      <c r="H31" s="8"/>
      <c r="I31" s="8"/>
    </row>
    <row r="32" spans="1:9" ht="18" customHeight="1" x14ac:dyDescent="0.55000000000000004">
      <c r="A32" s="19">
        <v>1</v>
      </c>
      <c r="B32" s="24">
        <f t="shared" ref="B32:B36" si="1">+B25+5</f>
        <v>11</v>
      </c>
      <c r="C32" s="21">
        <v>46320</v>
      </c>
      <c r="E32" s="10"/>
      <c r="F32" s="9"/>
      <c r="G32" s="8" t="str">
        <f>IF(H$6="","C1",H$6)</f>
        <v>UVC Holding Graz</v>
      </c>
      <c r="H32" s="8" t="str">
        <f>IF(H$9="","C4",H$9)</f>
        <v>VC Hausmannstätten / VC Voitswein</v>
      </c>
      <c r="I32" s="8"/>
    </row>
    <row r="33" spans="1:9" ht="18" customHeight="1" x14ac:dyDescent="0.55000000000000004">
      <c r="A33" s="19">
        <v>1</v>
      </c>
      <c r="B33" s="24">
        <f t="shared" si="1"/>
        <v>12</v>
      </c>
      <c r="C33" s="21">
        <v>46320</v>
      </c>
      <c r="E33" s="10"/>
      <c r="F33" s="9"/>
      <c r="G33" s="8" t="str">
        <f>IF(H$7="","C2",H$7)</f>
        <v>TI-volley</v>
      </c>
      <c r="H33" s="8" t="str">
        <f>IF(H$8="","C3",H$8)</f>
        <v>WVV 3</v>
      </c>
      <c r="I33" s="8"/>
    </row>
    <row r="34" spans="1:9" ht="18" customHeight="1" x14ac:dyDescent="0.55000000000000004">
      <c r="A34" s="19">
        <v>2</v>
      </c>
      <c r="B34" s="24">
        <f t="shared" si="1"/>
        <v>13</v>
      </c>
      <c r="C34" s="21">
        <v>46320</v>
      </c>
      <c r="D34" s="5"/>
      <c r="E34" s="10"/>
      <c r="F34" s="9"/>
      <c r="G34" s="8" t="str">
        <f>CONCATENATE("Sieger ",B32)</f>
        <v>Sieger 11</v>
      </c>
      <c r="H34" s="8" t="str">
        <f>CONCATENATE("Sieger ",B33)</f>
        <v>Sieger 12</v>
      </c>
      <c r="I34" s="8"/>
    </row>
    <row r="35" spans="1:9" ht="18" customHeight="1" x14ac:dyDescent="0.55000000000000004">
      <c r="A35" s="19">
        <v>2</v>
      </c>
      <c r="B35" s="24">
        <f t="shared" si="1"/>
        <v>14</v>
      </c>
      <c r="C35" s="21">
        <v>46320</v>
      </c>
      <c r="D35" s="5"/>
      <c r="E35" s="10"/>
      <c r="F35" s="9"/>
      <c r="G35" s="8" t="str">
        <f>CONCATENATE("Verlierer ",B32)</f>
        <v>Verlierer 11</v>
      </c>
      <c r="H35" s="8" t="str">
        <f>CONCATENATE("Verlierer ",B33)</f>
        <v>Verlierer 12</v>
      </c>
      <c r="I35" s="8"/>
    </row>
    <row r="36" spans="1:9" ht="18" customHeight="1" x14ac:dyDescent="0.55000000000000004">
      <c r="A36" s="19">
        <v>3</v>
      </c>
      <c r="B36" s="24">
        <f t="shared" si="1"/>
        <v>15</v>
      </c>
      <c r="C36" s="21">
        <v>46320</v>
      </c>
      <c r="D36" s="5"/>
      <c r="E36" s="10"/>
      <c r="F36" s="9"/>
      <c r="G36" s="8" t="str">
        <f>CONCATENATE("Verlierer ",B34)</f>
        <v>Verlierer 13</v>
      </c>
      <c r="H36" s="8" t="str">
        <f>CONCATENATE("Sieger ",B35)</f>
        <v>Sieger 14</v>
      </c>
      <c r="I36" s="8"/>
    </row>
    <row r="37" spans="1:9" ht="18" customHeight="1" x14ac:dyDescent="0.55000000000000004">
      <c r="A37" s="2"/>
      <c r="C37" s="2"/>
      <c r="E37" s="10"/>
      <c r="F37" s="9"/>
      <c r="G37" s="9"/>
      <c r="H37" s="8"/>
      <c r="I37" s="8"/>
    </row>
    <row r="38" spans="1:9" ht="18" customHeight="1" x14ac:dyDescent="0.55000000000000004">
      <c r="A38" s="7" t="s">
        <v>12</v>
      </c>
      <c r="C38" s="21"/>
      <c r="E38" s="10"/>
      <c r="F38" s="9"/>
      <c r="G38" s="9"/>
      <c r="H38" s="8"/>
      <c r="I38" s="8"/>
    </row>
    <row r="39" spans="1:9" ht="18" customHeight="1" x14ac:dyDescent="0.55000000000000004">
      <c r="A39" s="19">
        <v>1</v>
      </c>
      <c r="B39" s="24">
        <f t="shared" ref="B39:B43" si="2">+B32+5</f>
        <v>16</v>
      </c>
      <c r="C39" s="21">
        <v>46320</v>
      </c>
      <c r="E39" s="10"/>
      <c r="F39" s="9"/>
      <c r="G39" s="8" t="str">
        <f>IF(I$6="","D1",I$6)</f>
        <v>HYPO TIROL Volleyballteam</v>
      </c>
      <c r="H39" s="8" t="str">
        <f>IF(I$9="","D4",I$9)</f>
        <v>WVV 6</v>
      </c>
      <c r="I39" s="8"/>
    </row>
    <row r="40" spans="1:9" ht="18" customHeight="1" x14ac:dyDescent="0.55000000000000004">
      <c r="A40" s="19">
        <v>1</v>
      </c>
      <c r="B40" s="24">
        <f t="shared" si="2"/>
        <v>17</v>
      </c>
      <c r="C40" s="21">
        <v>46320</v>
      </c>
      <c r="E40" s="10"/>
      <c r="F40" s="9"/>
      <c r="G40" s="8" t="str">
        <f>IF(I$7="","D2",I$7)</f>
        <v>SVV 2</v>
      </c>
      <c r="H40" s="8" t="str">
        <f>IF(I$8="","D3",I$8)</f>
        <v>McDonalds Supervolley Wels</v>
      </c>
      <c r="I40" s="8"/>
    </row>
    <row r="41" spans="1:9" ht="18" customHeight="1" x14ac:dyDescent="0.55000000000000004">
      <c r="A41" s="19">
        <v>2</v>
      </c>
      <c r="B41" s="24">
        <f t="shared" si="2"/>
        <v>18</v>
      </c>
      <c r="C41" s="21">
        <v>46320</v>
      </c>
      <c r="D41" s="5"/>
      <c r="E41" s="10"/>
      <c r="F41" s="9"/>
      <c r="G41" s="8" t="str">
        <f>CONCATENATE("Sieger ",B39)</f>
        <v>Sieger 16</v>
      </c>
      <c r="H41" s="8" t="str">
        <f>CONCATENATE("Sieger ",B40)</f>
        <v>Sieger 17</v>
      </c>
      <c r="I41" s="8"/>
    </row>
    <row r="42" spans="1:9" ht="18" customHeight="1" x14ac:dyDescent="0.55000000000000004">
      <c r="A42" s="19">
        <v>2</v>
      </c>
      <c r="B42" s="24">
        <f t="shared" si="2"/>
        <v>19</v>
      </c>
      <c r="C42" s="21">
        <v>46320</v>
      </c>
      <c r="D42" s="5"/>
      <c r="E42" s="10"/>
      <c r="F42" s="9"/>
      <c r="G42" s="8" t="str">
        <f>CONCATENATE("Verlierer ",B39)</f>
        <v>Verlierer 16</v>
      </c>
      <c r="H42" s="8" t="str">
        <f>CONCATENATE("Verlierer ",B40)</f>
        <v>Verlierer 17</v>
      </c>
      <c r="I42" s="8"/>
    </row>
    <row r="43" spans="1:9" ht="18" customHeight="1" x14ac:dyDescent="0.55000000000000004">
      <c r="A43" s="19">
        <v>3</v>
      </c>
      <c r="B43" s="24">
        <f t="shared" si="2"/>
        <v>20</v>
      </c>
      <c r="C43" s="21">
        <v>46320</v>
      </c>
      <c r="D43" s="5"/>
      <c r="E43" s="10"/>
      <c r="F43" s="9"/>
      <c r="G43" s="8" t="str">
        <f>CONCATENATE("Verlierer ",B41)</f>
        <v>Verlierer 18</v>
      </c>
      <c r="H43" s="8" t="str">
        <f>CONCATENATE("Sieger ",B42)</f>
        <v>Sieger 19</v>
      </c>
      <c r="I43" s="8"/>
    </row>
    <row r="44" spans="1:9" ht="18" customHeight="1" x14ac:dyDescent="0.55000000000000004">
      <c r="C44" s="21"/>
    </row>
    <row r="45" spans="1:9" ht="18" customHeight="1" x14ac:dyDescent="0.55000000000000004">
      <c r="A45" s="7" t="s">
        <v>13</v>
      </c>
      <c r="C45" s="21"/>
    </row>
    <row r="46" spans="1:9" ht="18" customHeight="1" x14ac:dyDescent="0.55000000000000004">
      <c r="A46" s="19">
        <v>1</v>
      </c>
      <c r="B46" s="24">
        <f t="shared" ref="B46:B50" si="3">+B39+5</f>
        <v>21</v>
      </c>
      <c r="C46" s="21">
        <v>46320</v>
      </c>
      <c r="E46" s="10"/>
      <c r="F46" s="9"/>
      <c r="G46" s="8" t="str">
        <f>IF(J$6="","E1",J$6)</f>
        <v>WVV 2</v>
      </c>
      <c r="H46" s="8" t="str">
        <f>IF(J$9="","E4",J$9)</f>
        <v>VCU Wiener Neustadt</v>
      </c>
      <c r="I46" s="8"/>
    </row>
    <row r="47" spans="1:9" ht="18" customHeight="1" x14ac:dyDescent="0.55000000000000004">
      <c r="A47" s="19">
        <v>1</v>
      </c>
      <c r="B47" s="24">
        <f t="shared" si="3"/>
        <v>22</v>
      </c>
      <c r="C47" s="21">
        <v>46320</v>
      </c>
      <c r="E47" s="10"/>
      <c r="F47" s="9"/>
      <c r="G47" s="8" t="str">
        <f>IF(J$7="","E2",J$7)</f>
        <v>SK Zadruga Aich/Dob</v>
      </c>
      <c r="H47" s="8" t="str">
        <f>IF(J$8="","E3",J$8)</f>
        <v>UNIONvolleys Bisamberg-Hollabrunn</v>
      </c>
      <c r="I47" s="8"/>
    </row>
    <row r="48" spans="1:9" ht="18" customHeight="1" x14ac:dyDescent="0.55000000000000004">
      <c r="A48" s="19">
        <v>2</v>
      </c>
      <c r="B48" s="24">
        <f t="shared" si="3"/>
        <v>23</v>
      </c>
      <c r="C48" s="21">
        <v>46320</v>
      </c>
      <c r="D48" s="5"/>
      <c r="E48" s="10"/>
      <c r="F48" s="9"/>
      <c r="G48" s="8" t="str">
        <f>CONCATENATE("Sieger ",B46)</f>
        <v>Sieger 21</v>
      </c>
      <c r="H48" s="8" t="str">
        <f>CONCATENATE("Sieger ",B47)</f>
        <v>Sieger 22</v>
      </c>
      <c r="I48" s="8"/>
    </row>
    <row r="49" spans="1:9" ht="18" customHeight="1" x14ac:dyDescent="0.55000000000000004">
      <c r="A49" s="19">
        <v>2</v>
      </c>
      <c r="B49" s="24">
        <f t="shared" si="3"/>
        <v>24</v>
      </c>
      <c r="C49" s="21">
        <v>46320</v>
      </c>
      <c r="D49" s="5"/>
      <c r="E49" s="10"/>
      <c r="F49" s="9"/>
      <c r="G49" s="8" t="str">
        <f>CONCATENATE("Verlierer ",B46)</f>
        <v>Verlierer 21</v>
      </c>
      <c r="H49" s="8" t="str">
        <f>CONCATENATE("Verlierer ",B47)</f>
        <v>Verlierer 22</v>
      </c>
      <c r="I49" s="8"/>
    </row>
    <row r="50" spans="1:9" ht="18" customHeight="1" x14ac:dyDescent="0.55000000000000004">
      <c r="A50" s="19">
        <v>3</v>
      </c>
      <c r="B50" s="24">
        <f t="shared" si="3"/>
        <v>25</v>
      </c>
      <c r="C50" s="21">
        <v>46320</v>
      </c>
      <c r="D50" s="5"/>
      <c r="E50" s="10"/>
      <c r="F50" s="9"/>
      <c r="G50" s="8" t="str">
        <f>CONCATENATE("Verlierer ",B48)</f>
        <v>Verlierer 23</v>
      </c>
      <c r="H50" s="8" t="str">
        <f>CONCATENATE("Sieger ",B49)</f>
        <v>Sieger 24</v>
      </c>
      <c r="I50" s="8"/>
    </row>
    <row r="51" spans="1:9" ht="18" customHeight="1" x14ac:dyDescent="0.55000000000000004">
      <c r="C51" s="21"/>
    </row>
    <row r="52" spans="1:9" ht="18" customHeight="1" x14ac:dyDescent="0.55000000000000004">
      <c r="A52" s="7" t="s">
        <v>14</v>
      </c>
      <c r="C52" s="21"/>
    </row>
    <row r="53" spans="1:9" ht="18" customHeight="1" x14ac:dyDescent="0.55000000000000004">
      <c r="A53" s="19">
        <v>1</v>
      </c>
      <c r="B53" s="24">
        <f t="shared" ref="B53:B57" si="4">+B46+5</f>
        <v>26</v>
      </c>
      <c r="C53" s="21">
        <v>46320</v>
      </c>
      <c r="E53" s="10"/>
      <c r="F53" s="9"/>
      <c r="G53" s="8" t="str">
        <f>IF(K$6="","F1",K$6)</f>
        <v>VC Raiffeisen Dornbirn</v>
      </c>
      <c r="H53" s="8" t="str">
        <f>IF(K$9="","F4",K$9)</f>
        <v>Erzbergbuam Trofaiach Eisenerz</v>
      </c>
      <c r="I53" s="8"/>
    </row>
    <row r="54" spans="1:9" ht="18" customHeight="1" x14ac:dyDescent="0.55000000000000004">
      <c r="A54" s="19">
        <v>1</v>
      </c>
      <c r="B54" s="24">
        <f t="shared" si="4"/>
        <v>27</v>
      </c>
      <c r="C54" s="21">
        <v>46320</v>
      </c>
      <c r="E54" s="10"/>
      <c r="F54" s="9"/>
      <c r="G54" s="8" t="str">
        <f>IF(K$7="","F2",K$7)</f>
        <v>SVV 1</v>
      </c>
      <c r="H54" s="8" t="str">
        <f>IF(K$8="","F3",K$8)</f>
        <v>VBC Steyr / Kremstalvolley</v>
      </c>
      <c r="I54" s="8"/>
    </row>
    <row r="55" spans="1:9" ht="18" customHeight="1" x14ac:dyDescent="0.55000000000000004">
      <c r="A55" s="19">
        <v>2</v>
      </c>
      <c r="B55" s="24">
        <f t="shared" si="4"/>
        <v>28</v>
      </c>
      <c r="C55" s="21">
        <v>46320</v>
      </c>
      <c r="D55" s="5"/>
      <c r="E55" s="10"/>
      <c r="F55" s="9"/>
      <c r="G55" s="8" t="str">
        <f>CONCATENATE("Sieger ",B53)</f>
        <v>Sieger 26</v>
      </c>
      <c r="H55" s="8" t="str">
        <f>CONCATENATE("Sieger ",B54)</f>
        <v>Sieger 27</v>
      </c>
      <c r="I55" s="8"/>
    </row>
    <row r="56" spans="1:9" ht="18" customHeight="1" x14ac:dyDescent="0.55000000000000004">
      <c r="A56" s="19">
        <v>2</v>
      </c>
      <c r="B56" s="24">
        <f t="shared" si="4"/>
        <v>29</v>
      </c>
      <c r="C56" s="21">
        <v>46320</v>
      </c>
      <c r="D56" s="5"/>
      <c r="E56" s="10"/>
      <c r="F56" s="9"/>
      <c r="G56" s="8" t="str">
        <f>CONCATENATE("Verlierer ",B53)</f>
        <v>Verlierer 26</v>
      </c>
      <c r="H56" s="8" t="str">
        <f>CONCATENATE("Verlierer ",B54)</f>
        <v>Verlierer 27</v>
      </c>
      <c r="I56" s="8"/>
    </row>
    <row r="57" spans="1:9" ht="18" customHeight="1" x14ac:dyDescent="0.55000000000000004">
      <c r="A57" s="19">
        <v>3</v>
      </c>
      <c r="B57" s="24">
        <f t="shared" si="4"/>
        <v>30</v>
      </c>
      <c r="C57" s="21">
        <v>46320</v>
      </c>
      <c r="D57" s="5"/>
      <c r="E57" s="10"/>
      <c r="F57" s="9"/>
      <c r="G57" s="8" t="str">
        <f>CONCATENATE("Verlierer ",B55)</f>
        <v>Verlierer 28</v>
      </c>
      <c r="H57" s="8" t="str">
        <f>CONCATENATE("Sieger ",B56)</f>
        <v>Sieger 29</v>
      </c>
      <c r="I57" s="8"/>
    </row>
    <row r="58" spans="1:9" ht="18" customHeight="1" x14ac:dyDescent="0.55000000000000004">
      <c r="C58" s="21"/>
    </row>
    <row r="59" spans="1:9" ht="18" customHeight="1" x14ac:dyDescent="0.55000000000000004">
      <c r="A59" s="7" t="s">
        <v>15</v>
      </c>
      <c r="C59" s="21"/>
    </row>
    <row r="60" spans="1:9" ht="18" customHeight="1" x14ac:dyDescent="0.55000000000000004">
      <c r="A60" s="19">
        <v>1</v>
      </c>
      <c r="B60" s="24">
        <f t="shared" ref="B60:B64" si="5">+B53+5</f>
        <v>31</v>
      </c>
      <c r="C60" s="21">
        <v>46320</v>
      </c>
      <c r="E60" s="39">
        <v>0.41666666666666669</v>
      </c>
      <c r="F60" s="40" t="s">
        <v>67</v>
      </c>
      <c r="G60" s="8" t="str">
        <f>IF(L$6="","G1",L$6)</f>
        <v>Union Raiffeisen Waldviertel</v>
      </c>
      <c r="H60" s="8" t="str">
        <f>IF(L$9="","G4",L$9)</f>
        <v>WVV 5</v>
      </c>
      <c r="I60" s="8"/>
    </row>
    <row r="61" spans="1:9" ht="18" customHeight="1" x14ac:dyDescent="0.55000000000000004">
      <c r="A61" s="19">
        <v>1</v>
      </c>
      <c r="B61" s="24">
        <f t="shared" si="5"/>
        <v>32</v>
      </c>
      <c r="C61" s="21">
        <v>46320</v>
      </c>
      <c r="E61" s="39">
        <v>0.47916666666666669</v>
      </c>
      <c r="F61" s="40" t="s">
        <v>67</v>
      </c>
      <c r="G61" s="8" t="str">
        <f>IF(L$7="","G2",L$7)</f>
        <v>VVV 2</v>
      </c>
      <c r="H61" s="8" t="str">
        <f>IF(L$8="","G3",L$8)</f>
        <v>WVV 4</v>
      </c>
      <c r="I61" s="8"/>
    </row>
    <row r="62" spans="1:9" ht="18" customHeight="1" x14ac:dyDescent="0.55000000000000004">
      <c r="A62" s="19">
        <v>2</v>
      </c>
      <c r="B62" s="24">
        <f t="shared" si="5"/>
        <v>33</v>
      </c>
      <c r="C62" s="21">
        <v>46320</v>
      </c>
      <c r="D62" s="5"/>
      <c r="E62" s="39">
        <v>0.54166666666666663</v>
      </c>
      <c r="F62" s="40" t="s">
        <v>67</v>
      </c>
      <c r="G62" s="8" t="str">
        <f>CONCATENATE("Sieger ",B60)</f>
        <v>Sieger 31</v>
      </c>
      <c r="H62" s="8" t="str">
        <f>CONCATENATE("Sieger ",B61)</f>
        <v>Sieger 32</v>
      </c>
      <c r="I62" s="8"/>
    </row>
    <row r="63" spans="1:9" ht="18" customHeight="1" x14ac:dyDescent="0.55000000000000004">
      <c r="A63" s="19">
        <v>2</v>
      </c>
      <c r="B63" s="24">
        <f t="shared" si="5"/>
        <v>34</v>
      </c>
      <c r="C63" s="21">
        <v>46320</v>
      </c>
      <c r="D63" s="5"/>
      <c r="E63" s="39">
        <v>0.60416666666666663</v>
      </c>
      <c r="F63" s="40" t="s">
        <v>67</v>
      </c>
      <c r="G63" s="8" t="str">
        <f>CONCATENATE("Verlierer ",B60)</f>
        <v>Verlierer 31</v>
      </c>
      <c r="H63" s="8" t="str">
        <f>CONCATENATE("Verlierer ",B61)</f>
        <v>Verlierer 32</v>
      </c>
      <c r="I63" s="8"/>
    </row>
    <row r="64" spans="1:9" ht="18" customHeight="1" x14ac:dyDescent="0.55000000000000004">
      <c r="A64" s="19">
        <v>3</v>
      </c>
      <c r="B64" s="24">
        <f t="shared" si="5"/>
        <v>35</v>
      </c>
      <c r="C64" s="21">
        <v>46320</v>
      </c>
      <c r="D64" s="5"/>
      <c r="E64" s="39">
        <v>0.66666666666666663</v>
      </c>
      <c r="F64" s="40" t="s">
        <v>67</v>
      </c>
      <c r="G64" s="8" t="str">
        <f>CONCATENATE("Verlierer ",B62)</f>
        <v>Verlierer 33</v>
      </c>
      <c r="H64" s="8" t="str">
        <f>CONCATENATE("Sieger ",B63)</f>
        <v>Sieger 34</v>
      </c>
      <c r="I64" s="8"/>
    </row>
    <row r="65" spans="1:9" ht="18" customHeight="1" x14ac:dyDescent="0.55000000000000004">
      <c r="C65" s="21"/>
    </row>
    <row r="66" spans="1:9" ht="18" customHeight="1" x14ac:dyDescent="0.55000000000000004">
      <c r="A66" s="7" t="s">
        <v>16</v>
      </c>
      <c r="C66" s="21"/>
    </row>
    <row r="67" spans="1:9" ht="18" customHeight="1" x14ac:dyDescent="0.55000000000000004">
      <c r="A67" s="19">
        <v>1</v>
      </c>
      <c r="B67" s="24">
        <f t="shared" ref="B67:B71" si="6">+B60+5</f>
        <v>36</v>
      </c>
      <c r="C67" s="21">
        <v>46320</v>
      </c>
      <c r="E67" s="10"/>
      <c r="F67" s="9"/>
      <c r="G67" s="8" t="str">
        <f>IF(M$6="","H1",M$6)</f>
        <v>VBK Kelag Wörther-See-Löwen Klagenfurt</v>
      </c>
      <c r="H67" s="8" t="str">
        <f>IF(M$9="","H4",M$9)</f>
        <v>VCV St. Valentin</v>
      </c>
      <c r="I67" s="8"/>
    </row>
    <row r="68" spans="1:9" ht="18" customHeight="1" x14ac:dyDescent="0.55000000000000004">
      <c r="A68" s="19">
        <v>1</v>
      </c>
      <c r="B68" s="24">
        <f t="shared" si="6"/>
        <v>37</v>
      </c>
      <c r="C68" s="21">
        <v>46320</v>
      </c>
      <c r="E68" s="10"/>
      <c r="F68" s="9"/>
      <c r="G68" s="8" t="str">
        <f>IF(M$7="","H2",M$7)</f>
        <v>SPORTUNION z+p St. Pölten</v>
      </c>
      <c r="H68" s="8" t="str">
        <f>IF(M$8="","H3",M$8)</f>
        <v>VBC TLC Weiz</v>
      </c>
      <c r="I68" s="8"/>
    </row>
    <row r="69" spans="1:9" ht="18" customHeight="1" x14ac:dyDescent="0.55000000000000004">
      <c r="A69" s="19">
        <v>2</v>
      </c>
      <c r="B69" s="24">
        <f t="shared" si="6"/>
        <v>38</v>
      </c>
      <c r="C69" s="21">
        <v>46320</v>
      </c>
      <c r="D69" s="5"/>
      <c r="E69" s="10"/>
      <c r="F69" s="9"/>
      <c r="G69" s="8" t="str">
        <f>CONCATENATE("Sieger ",B67)</f>
        <v>Sieger 36</v>
      </c>
      <c r="H69" s="8" t="str">
        <f>CONCATENATE("Sieger ",B68)</f>
        <v>Sieger 37</v>
      </c>
      <c r="I69" s="8"/>
    </row>
    <row r="70" spans="1:9" ht="18" customHeight="1" x14ac:dyDescent="0.55000000000000004">
      <c r="A70" s="19">
        <v>2</v>
      </c>
      <c r="B70" s="24">
        <f t="shared" si="6"/>
        <v>39</v>
      </c>
      <c r="C70" s="21">
        <v>46320</v>
      </c>
      <c r="D70" s="5"/>
      <c r="E70" s="10"/>
      <c r="F70" s="9"/>
      <c r="G70" s="8" t="str">
        <f>CONCATENATE("Verlierer ",B67)</f>
        <v>Verlierer 36</v>
      </c>
      <c r="H70" s="8" t="str">
        <f>CONCATENATE("Verlierer ",B68)</f>
        <v>Verlierer 37</v>
      </c>
      <c r="I70" s="8"/>
    </row>
    <row r="71" spans="1:9" ht="18" customHeight="1" x14ac:dyDescent="0.55000000000000004">
      <c r="A71" s="19">
        <v>3</v>
      </c>
      <c r="B71" s="24">
        <f t="shared" si="6"/>
        <v>40</v>
      </c>
      <c r="C71" s="21">
        <v>46320</v>
      </c>
      <c r="D71" s="5"/>
      <c r="E71" s="10"/>
      <c r="F71" s="9"/>
      <c r="G71" s="8" t="str">
        <f>CONCATENATE("Verlierer ",B69)</f>
        <v>Verlierer 38</v>
      </c>
      <c r="H71" s="8" t="str">
        <f>CONCATENATE("Sieger ",B70)</f>
        <v>Sieger 39</v>
      </c>
      <c r="I71" s="8"/>
    </row>
    <row r="72" spans="1:9" ht="18" customHeight="1" x14ac:dyDescent="0.55000000000000004">
      <c r="F72" s="4"/>
    </row>
    <row r="81" spans="1:9" ht="18" customHeight="1" x14ac:dyDescent="0.55000000000000004">
      <c r="F81" s="4"/>
    </row>
    <row r="83" spans="1:9" ht="18" customHeight="1" x14ac:dyDescent="0.55000000000000004">
      <c r="I83" s="18"/>
    </row>
    <row r="88" spans="1:9" ht="18" customHeight="1" x14ac:dyDescent="0.55000000000000004">
      <c r="A88" s="2"/>
    </row>
    <row r="91" spans="1:9" ht="18" customHeight="1" x14ac:dyDescent="0.55000000000000004">
      <c r="I91" s="18"/>
    </row>
    <row r="94" spans="1:9" ht="18" customHeight="1" x14ac:dyDescent="0.55000000000000004">
      <c r="F94" s="4"/>
    </row>
    <row r="102" spans="1:1" ht="18" customHeight="1" x14ac:dyDescent="0.55000000000000004">
      <c r="A102" s="2"/>
    </row>
    <row r="129" spans="1:9" ht="18" customHeight="1" x14ac:dyDescent="0.55000000000000004">
      <c r="I129" s="18"/>
    </row>
    <row r="134" spans="1:9" ht="18" customHeight="1" x14ac:dyDescent="0.55000000000000004">
      <c r="A134" s="2"/>
    </row>
  </sheetData>
  <autoFilter ref="A15:I147" xr:uid="{7ED2D3BA-9FD2-4DAD-9CEE-6D34D3973330}"/>
  <sortState xmlns:xlrd2="http://schemas.microsoft.com/office/spreadsheetml/2017/richdata2" ref="A39:I43">
    <sortCondition ref="E39:E43"/>
  </sortState>
  <mergeCells count="1">
    <mergeCell ref="F10:M10"/>
  </mergeCells>
  <phoneticPr fontId="1" type="noConversion"/>
  <pageMargins left="0.7" right="0.7" top="0.78740157499999996" bottom="0.78740157499999996" header="0.3" footer="0.3"/>
  <pageSetup paperSize="9" orientation="portrait" r:id="rId1"/>
  <ignoredErrors>
    <ignoredError sqref="H43:H48 H64:H71 H36:H41 H29:H34 H21:H28 H35 H42 H57:H62 H50:H55 H49 H56 H6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6BA75-7854-4426-8E90-6C26A564860B}">
  <dimension ref="A1:Q214"/>
  <sheetViews>
    <sheetView zoomScaleNormal="100" workbookViewId="0">
      <pane ySplit="15" topLeftCell="A16" activePane="bottomLeft" state="frozen"/>
      <selection activeCell="M30" sqref="M30"/>
      <selection pane="bottomLeft"/>
    </sheetView>
  </sheetViews>
  <sheetFormatPr baseColWidth="10" defaultColWidth="11" defaultRowHeight="18" customHeight="1" x14ac:dyDescent="0.55000000000000004"/>
  <cols>
    <col min="1" max="1" width="6.5234375" style="4" customWidth="1"/>
    <col min="2" max="2" width="6.5234375" style="24" customWidth="1"/>
    <col min="3" max="3" width="18.7890625" style="17" customWidth="1"/>
    <col min="4" max="4" width="14.5234375" style="17" hidden="1" customWidth="1"/>
    <col min="5" max="5" width="10.15625" style="15" customWidth="1"/>
    <col min="6" max="6" width="36.578125" style="6" customWidth="1"/>
    <col min="7" max="9" width="36.578125" style="4" customWidth="1"/>
    <col min="10" max="13" width="36.578125" style="2" customWidth="1"/>
    <col min="14" max="14" width="3.62890625" style="2" customWidth="1"/>
    <col min="15" max="17" width="17.62890625" style="2" customWidth="1"/>
    <col min="18" max="16384" width="11" style="2"/>
  </cols>
  <sheetData>
    <row r="1" spans="1:17" ht="15" x14ac:dyDescent="0.55000000000000004">
      <c r="A1" s="1" t="s">
        <v>34</v>
      </c>
      <c r="B1" s="23"/>
      <c r="C1" s="11"/>
      <c r="D1" s="11"/>
      <c r="E1" s="12"/>
      <c r="F1" s="13"/>
      <c r="G1" s="2"/>
      <c r="H1" s="2"/>
      <c r="M1" s="41" t="s">
        <v>72</v>
      </c>
    </row>
    <row r="2" spans="1:17" ht="13.8" x14ac:dyDescent="0.55000000000000004">
      <c r="A2" s="3"/>
      <c r="B2" s="23"/>
      <c r="C2" s="11"/>
      <c r="D2" s="11"/>
      <c r="E2" s="12"/>
      <c r="F2" s="13"/>
      <c r="G2" s="2"/>
      <c r="H2" s="2"/>
      <c r="I2" s="2"/>
    </row>
    <row r="3" spans="1:17" ht="41.05" customHeight="1" x14ac:dyDescent="0.55000000000000004">
      <c r="A3" s="3"/>
      <c r="B3" s="23"/>
      <c r="C3" s="11"/>
      <c r="D3" s="11"/>
      <c r="E3" s="12"/>
      <c r="F3" s="13"/>
      <c r="G3" s="2"/>
      <c r="H3" s="2"/>
      <c r="I3" s="2"/>
    </row>
    <row r="4" spans="1:17" ht="13.8" x14ac:dyDescent="0.55000000000000004">
      <c r="A4" s="7"/>
      <c r="B4" s="23"/>
      <c r="C4" s="11"/>
      <c r="D4" s="11"/>
      <c r="E4" s="12"/>
      <c r="F4" s="13"/>
      <c r="G4" s="2"/>
      <c r="H4" s="2"/>
      <c r="I4" s="2"/>
    </row>
    <row r="5" spans="1:17" ht="18" customHeight="1" x14ac:dyDescent="0.55000000000000004">
      <c r="A5" s="7"/>
      <c r="B5" s="23"/>
      <c r="C5" s="11"/>
      <c r="D5" s="11"/>
      <c r="E5" s="12"/>
      <c r="F5" s="14" t="s">
        <v>9</v>
      </c>
      <c r="G5" s="14" t="s">
        <v>10</v>
      </c>
      <c r="H5" s="14" t="s">
        <v>11</v>
      </c>
      <c r="I5" s="14" t="s">
        <v>12</v>
      </c>
      <c r="J5" s="14" t="s">
        <v>13</v>
      </c>
      <c r="K5" s="14" t="s">
        <v>14</v>
      </c>
      <c r="L5" s="14" t="s">
        <v>15</v>
      </c>
      <c r="M5" s="14" t="s">
        <v>16</v>
      </c>
      <c r="O5" s="25" t="s">
        <v>18</v>
      </c>
      <c r="P5" s="25" t="s">
        <v>19</v>
      </c>
      <c r="Q5" s="25" t="s">
        <v>20</v>
      </c>
    </row>
    <row r="6" spans="1:17" ht="18" customHeight="1" x14ac:dyDescent="0.55000000000000004">
      <c r="A6" s="7"/>
      <c r="B6" s="23"/>
      <c r="C6" s="11"/>
      <c r="D6" s="11"/>
      <c r="E6" s="25" t="s">
        <v>17</v>
      </c>
      <c r="F6" s="35" t="s">
        <v>68</v>
      </c>
      <c r="G6" s="35" t="s">
        <v>36</v>
      </c>
      <c r="H6" s="36" t="s">
        <v>46</v>
      </c>
      <c r="I6" s="36" t="s">
        <v>21</v>
      </c>
      <c r="J6" s="36" t="s">
        <v>58</v>
      </c>
      <c r="K6" s="36" t="s">
        <v>53</v>
      </c>
      <c r="L6" s="36" t="s">
        <v>65</v>
      </c>
      <c r="M6" s="35" t="s">
        <v>51</v>
      </c>
      <c r="O6" s="16"/>
      <c r="P6" s="16"/>
      <c r="Q6" s="16"/>
    </row>
    <row r="7" spans="1:17" ht="18" customHeight="1" x14ac:dyDescent="0.55000000000000004">
      <c r="A7" s="7"/>
      <c r="B7" s="23"/>
      <c r="C7" s="11"/>
      <c r="D7" s="11"/>
      <c r="E7" s="25" t="s">
        <v>18</v>
      </c>
      <c r="F7" s="16" t="s">
        <v>25</v>
      </c>
      <c r="G7" s="37" t="s">
        <v>54</v>
      </c>
      <c r="H7" s="16" t="s">
        <v>22</v>
      </c>
      <c r="I7" s="35" t="s">
        <v>37</v>
      </c>
      <c r="J7" s="35" t="s">
        <v>69</v>
      </c>
      <c r="K7" s="16" t="s">
        <v>23</v>
      </c>
      <c r="L7" s="35" t="s">
        <v>61</v>
      </c>
      <c r="M7" s="28" t="s">
        <v>24</v>
      </c>
      <c r="O7" s="16"/>
      <c r="P7" s="16"/>
      <c r="Q7" s="16"/>
    </row>
    <row r="8" spans="1:17" ht="18" customHeight="1" x14ac:dyDescent="0.55000000000000004">
      <c r="A8" s="7"/>
      <c r="B8" s="23"/>
      <c r="C8" s="11"/>
      <c r="D8" s="11"/>
      <c r="E8" s="25" t="s">
        <v>19</v>
      </c>
      <c r="F8" s="35" t="s">
        <v>71</v>
      </c>
      <c r="G8" s="16" t="s">
        <v>32</v>
      </c>
      <c r="H8" s="16" t="s">
        <v>31</v>
      </c>
      <c r="I8" s="35" t="s">
        <v>63</v>
      </c>
      <c r="J8" s="16" t="s">
        <v>30</v>
      </c>
      <c r="K8" s="35" t="s">
        <v>52</v>
      </c>
      <c r="L8" s="16" t="s">
        <v>26</v>
      </c>
      <c r="M8" s="35" t="s">
        <v>38</v>
      </c>
      <c r="O8" s="16"/>
      <c r="P8" s="16"/>
      <c r="Q8" s="16"/>
    </row>
    <row r="9" spans="1:17" ht="18" customHeight="1" x14ac:dyDescent="0.55000000000000004">
      <c r="A9" s="7"/>
      <c r="B9" s="23"/>
      <c r="C9" s="11"/>
      <c r="D9" s="11"/>
      <c r="E9" s="25" t="s">
        <v>20</v>
      </c>
      <c r="F9" s="36" t="s">
        <v>40</v>
      </c>
      <c r="G9" s="35" t="s">
        <v>66</v>
      </c>
      <c r="H9" s="35" t="s">
        <v>41</v>
      </c>
      <c r="I9" s="35" t="s">
        <v>62</v>
      </c>
      <c r="J9" s="16" t="s">
        <v>28</v>
      </c>
      <c r="K9" s="16" t="s">
        <v>27</v>
      </c>
      <c r="L9" s="16" t="s">
        <v>29</v>
      </c>
      <c r="M9" s="35" t="s">
        <v>39</v>
      </c>
      <c r="O9" s="16"/>
      <c r="P9" s="16"/>
      <c r="Q9" s="16"/>
    </row>
    <row r="10" spans="1:17" ht="18" customHeight="1" x14ac:dyDescent="0.55000000000000004">
      <c r="A10" s="7"/>
      <c r="B10" s="23"/>
      <c r="C10" s="11"/>
      <c r="D10" s="11"/>
      <c r="F10" s="29" t="s">
        <v>35</v>
      </c>
      <c r="G10" s="30"/>
      <c r="H10" s="30"/>
      <c r="I10" s="30"/>
      <c r="J10" s="30"/>
      <c r="K10" s="30"/>
      <c r="L10" s="30"/>
      <c r="M10" s="31"/>
      <c r="O10" s="16"/>
      <c r="P10" s="16"/>
      <c r="Q10" s="16"/>
    </row>
    <row r="11" spans="1:17" ht="18" customHeight="1" x14ac:dyDescent="0.55000000000000004">
      <c r="A11" s="7"/>
      <c r="B11" s="23"/>
      <c r="C11" s="11"/>
      <c r="D11" s="11"/>
      <c r="F11" s="26"/>
      <c r="G11" s="27"/>
      <c r="H11" s="27"/>
      <c r="I11" s="27"/>
      <c r="J11" s="27"/>
      <c r="K11" s="27"/>
      <c r="L11" s="27"/>
      <c r="M11" s="27"/>
      <c r="O11" s="16"/>
      <c r="P11" s="16"/>
      <c r="Q11" s="16"/>
    </row>
    <row r="12" spans="1:17" ht="18" customHeight="1" x14ac:dyDescent="0.55000000000000004">
      <c r="A12" s="7"/>
      <c r="B12" s="23"/>
      <c r="C12" s="11"/>
      <c r="D12" s="11"/>
      <c r="F12" s="26"/>
      <c r="G12" s="27"/>
      <c r="H12" s="27"/>
      <c r="I12" s="27"/>
      <c r="J12" s="27"/>
      <c r="K12" s="27"/>
      <c r="L12" s="27"/>
      <c r="M12" s="27"/>
      <c r="O12" s="16"/>
      <c r="P12" s="16"/>
      <c r="Q12" s="16"/>
    </row>
    <row r="13" spans="1:17" ht="18" customHeight="1" x14ac:dyDescent="0.55000000000000004">
      <c r="A13" s="7"/>
      <c r="B13" s="23"/>
      <c r="C13" s="11"/>
      <c r="D13" s="11"/>
      <c r="F13" s="26"/>
      <c r="G13" s="27"/>
      <c r="H13" s="27"/>
      <c r="I13" s="27"/>
      <c r="J13" s="27"/>
      <c r="K13" s="27"/>
      <c r="L13" s="27"/>
      <c r="M13" s="27"/>
      <c r="O13" s="16"/>
      <c r="P13" s="16"/>
      <c r="Q13" s="16"/>
    </row>
    <row r="14" spans="1:17" ht="18" customHeight="1" x14ac:dyDescent="0.55000000000000004">
      <c r="A14" s="7"/>
      <c r="B14" s="23"/>
      <c r="C14" s="11"/>
      <c r="D14" s="11"/>
      <c r="F14" s="13"/>
      <c r="G14" s="2"/>
      <c r="H14" s="2"/>
      <c r="I14" s="2"/>
    </row>
    <row r="15" spans="1:17" ht="18" customHeight="1" x14ac:dyDescent="0.55000000000000004">
      <c r="A15" s="4" t="s">
        <v>0</v>
      </c>
      <c r="B15" s="24" t="s">
        <v>1</v>
      </c>
      <c r="C15" s="21" t="s">
        <v>2</v>
      </c>
      <c r="D15" s="5" t="s">
        <v>3</v>
      </c>
      <c r="E15" s="22" t="s">
        <v>4</v>
      </c>
      <c r="F15" s="9" t="s">
        <v>5</v>
      </c>
      <c r="G15" s="8" t="s">
        <v>6</v>
      </c>
      <c r="H15" s="8" t="s">
        <v>7</v>
      </c>
      <c r="I15" s="8" t="s">
        <v>8</v>
      </c>
    </row>
    <row r="16" spans="1:17" ht="18" customHeight="1" x14ac:dyDescent="0.55000000000000004">
      <c r="C16" s="21"/>
      <c r="D16" s="5"/>
      <c r="E16" s="10"/>
      <c r="F16" s="9"/>
      <c r="G16" s="8"/>
      <c r="H16" s="8"/>
      <c r="I16" s="8"/>
    </row>
    <row r="17" spans="1:9" ht="18" customHeight="1" x14ac:dyDescent="0.55000000000000004">
      <c r="A17" s="7" t="s">
        <v>9</v>
      </c>
      <c r="C17" s="21"/>
      <c r="D17" s="5"/>
      <c r="E17" s="10"/>
      <c r="F17" s="9"/>
      <c r="G17" s="8"/>
      <c r="H17" s="8"/>
      <c r="I17" s="8"/>
    </row>
    <row r="18" spans="1:9" ht="18" customHeight="1" x14ac:dyDescent="0.55000000000000004">
      <c r="A18" s="19">
        <v>1</v>
      </c>
      <c r="B18" s="24">
        <v>1</v>
      </c>
      <c r="C18" s="21">
        <v>46320</v>
      </c>
      <c r="E18" s="10"/>
      <c r="F18" s="9"/>
      <c r="G18" s="8" t="str">
        <f>IF(F$6="","A1",F$6)</f>
        <v>TI-volley</v>
      </c>
      <c r="H18" s="8" t="str">
        <f>IF(F$9="","A4",F$9)</f>
        <v>VC Hausmannstätten</v>
      </c>
      <c r="I18" s="8"/>
    </row>
    <row r="19" spans="1:9" ht="18" customHeight="1" x14ac:dyDescent="0.55000000000000004">
      <c r="A19" s="19">
        <v>1</v>
      </c>
      <c r="B19" s="24">
        <v>2</v>
      </c>
      <c r="C19" s="21">
        <v>46320</v>
      </c>
      <c r="E19" s="10"/>
      <c r="F19" s="9"/>
      <c r="G19" s="8" t="str">
        <f>IF(F$7="","A2",F$7)</f>
        <v>VVV 2</v>
      </c>
      <c r="H19" s="8" t="str">
        <f>IF(F$8="","A3",F$8)</f>
        <v>VC Tirol</v>
      </c>
      <c r="I19" s="8"/>
    </row>
    <row r="20" spans="1:9" ht="18" customHeight="1" x14ac:dyDescent="0.55000000000000004">
      <c r="A20" s="19">
        <v>2</v>
      </c>
      <c r="B20" s="24">
        <v>3</v>
      </c>
      <c r="C20" s="21">
        <v>46320</v>
      </c>
      <c r="E20" s="10"/>
      <c r="F20" s="9"/>
      <c r="G20" s="8" t="str">
        <f>CONCATENATE("Sieger ",B18)</f>
        <v>Sieger 1</v>
      </c>
      <c r="H20" s="8" t="str">
        <f>CONCATENATE("Sieger ",B19)</f>
        <v>Sieger 2</v>
      </c>
      <c r="I20" s="8"/>
    </row>
    <row r="21" spans="1:9" ht="18" customHeight="1" x14ac:dyDescent="0.55000000000000004">
      <c r="A21" s="19">
        <v>2</v>
      </c>
      <c r="B21" s="24">
        <v>4</v>
      </c>
      <c r="C21" s="21">
        <v>46320</v>
      </c>
      <c r="E21" s="10"/>
      <c r="F21" s="9"/>
      <c r="G21" s="8" t="str">
        <f>CONCATENATE("Verlierer ",B18)</f>
        <v>Verlierer 1</v>
      </c>
      <c r="H21" s="8" t="str">
        <f>CONCATENATE("Verlierer ",B19)</f>
        <v>Verlierer 2</v>
      </c>
      <c r="I21" s="8"/>
    </row>
    <row r="22" spans="1:9" ht="18" customHeight="1" x14ac:dyDescent="0.55000000000000004">
      <c r="A22" s="19">
        <v>3</v>
      </c>
      <c r="B22" s="24">
        <v>5</v>
      </c>
      <c r="C22" s="21">
        <v>46320</v>
      </c>
      <c r="E22" s="10"/>
      <c r="F22" s="9"/>
      <c r="G22" s="8" t="str">
        <f>CONCATENATE("Verlierer ",B20)</f>
        <v>Verlierer 3</v>
      </c>
      <c r="H22" s="8" t="str">
        <f>CONCATENATE("Sieger ",B21)</f>
        <v>Sieger 4</v>
      </c>
      <c r="I22" s="8"/>
    </row>
    <row r="23" spans="1:9" ht="18" customHeight="1" x14ac:dyDescent="0.55000000000000004">
      <c r="C23" s="21"/>
      <c r="E23" s="10"/>
      <c r="F23" s="9"/>
      <c r="G23" s="9"/>
      <c r="H23" s="8"/>
      <c r="I23" s="8"/>
    </row>
    <row r="24" spans="1:9" ht="18" customHeight="1" x14ac:dyDescent="0.55000000000000004">
      <c r="A24" s="7" t="s">
        <v>10</v>
      </c>
      <c r="C24" s="21"/>
      <c r="E24" s="10"/>
      <c r="F24" s="9"/>
      <c r="G24" s="8"/>
      <c r="H24" s="8"/>
      <c r="I24" s="8"/>
    </row>
    <row r="25" spans="1:9" ht="18" customHeight="1" x14ac:dyDescent="0.55000000000000004">
      <c r="A25" s="19">
        <v>1</v>
      </c>
      <c r="B25" s="24">
        <f t="shared" ref="B25:B29" si="0">+B18+5</f>
        <v>6</v>
      </c>
      <c r="C25" s="21">
        <v>46320</v>
      </c>
      <c r="E25" s="10"/>
      <c r="F25" s="40" t="s">
        <v>73</v>
      </c>
      <c r="G25" s="8" t="str">
        <f>IF(G$6="","B1",G$6)</f>
        <v>TSV Hartberg Volleyball</v>
      </c>
      <c r="H25" s="8" t="str">
        <f>IF(G$9="","B4",G$9)</f>
        <v>UVC RAIBA Waidhofen/Ybbs</v>
      </c>
      <c r="I25" s="8"/>
    </row>
    <row r="26" spans="1:9" ht="18" customHeight="1" x14ac:dyDescent="0.55000000000000004">
      <c r="A26" s="19">
        <v>1</v>
      </c>
      <c r="B26" s="24">
        <f t="shared" si="0"/>
        <v>7</v>
      </c>
      <c r="C26" s="21">
        <v>46320</v>
      </c>
      <c r="E26" s="10"/>
      <c r="F26" s="40" t="s">
        <v>73</v>
      </c>
      <c r="G26" s="8" t="str">
        <f>IF(G$7="","B2",G$7)</f>
        <v>VBK Kelag Wörther-See-Löwen Klagenfurt</v>
      </c>
      <c r="H26" s="8" t="str">
        <f>IF(G$8="","B3",G$8)</f>
        <v>VVV 4</v>
      </c>
      <c r="I26" s="8"/>
    </row>
    <row r="27" spans="1:9" ht="18" customHeight="1" x14ac:dyDescent="0.55000000000000004">
      <c r="A27" s="19">
        <v>2</v>
      </c>
      <c r="B27" s="24">
        <f t="shared" si="0"/>
        <v>8</v>
      </c>
      <c r="C27" s="21">
        <v>46320</v>
      </c>
      <c r="E27" s="10"/>
      <c r="F27" s="40" t="s">
        <v>73</v>
      </c>
      <c r="G27" s="8" t="str">
        <f>CONCATENATE("Sieger ",B25)</f>
        <v>Sieger 6</v>
      </c>
      <c r="H27" s="8" t="str">
        <f>CONCATENATE("Sieger ",B26)</f>
        <v>Sieger 7</v>
      </c>
      <c r="I27" s="8"/>
    </row>
    <row r="28" spans="1:9" ht="18" customHeight="1" x14ac:dyDescent="0.55000000000000004">
      <c r="A28" s="19">
        <v>2</v>
      </c>
      <c r="B28" s="24">
        <f t="shared" si="0"/>
        <v>9</v>
      </c>
      <c r="C28" s="21">
        <v>46320</v>
      </c>
      <c r="E28" s="10"/>
      <c r="F28" s="40" t="s">
        <v>73</v>
      </c>
      <c r="G28" s="8" t="str">
        <f>CONCATENATE("Verlierer ",B25)</f>
        <v>Verlierer 6</v>
      </c>
      <c r="H28" s="8" t="str">
        <f>CONCATENATE("Verlierer ",B26)</f>
        <v>Verlierer 7</v>
      </c>
      <c r="I28" s="8"/>
    </row>
    <row r="29" spans="1:9" ht="18" customHeight="1" x14ac:dyDescent="0.55000000000000004">
      <c r="A29" s="19">
        <v>3</v>
      </c>
      <c r="B29" s="24">
        <f t="shared" si="0"/>
        <v>10</v>
      </c>
      <c r="C29" s="21">
        <v>46320</v>
      </c>
      <c r="E29" s="10"/>
      <c r="F29" s="40" t="s">
        <v>73</v>
      </c>
      <c r="G29" s="8" t="str">
        <f>CONCATENATE("Verlierer ",B27)</f>
        <v>Verlierer 8</v>
      </c>
      <c r="H29" s="8" t="str">
        <f>CONCATENATE("Sieger ",B28)</f>
        <v>Sieger 9</v>
      </c>
      <c r="I29" s="8"/>
    </row>
    <row r="30" spans="1:9" ht="18" customHeight="1" x14ac:dyDescent="0.55000000000000004">
      <c r="C30" s="21"/>
      <c r="E30" s="10"/>
      <c r="F30" s="9"/>
      <c r="G30" s="8"/>
      <c r="H30" s="8"/>
      <c r="I30" s="8"/>
    </row>
    <row r="31" spans="1:9" ht="18" customHeight="1" x14ac:dyDescent="0.55000000000000004">
      <c r="A31" s="7" t="s">
        <v>11</v>
      </c>
      <c r="C31" s="2"/>
      <c r="E31" s="10"/>
      <c r="F31" s="9"/>
      <c r="G31" s="9"/>
      <c r="H31" s="8"/>
      <c r="I31" s="8"/>
    </row>
    <row r="32" spans="1:9" ht="18" customHeight="1" x14ac:dyDescent="0.55000000000000004">
      <c r="A32" s="19">
        <v>1</v>
      </c>
      <c r="B32" s="24">
        <f t="shared" ref="B32:B36" si="1">+B25+5</f>
        <v>11</v>
      </c>
      <c r="C32" s="21">
        <v>46320</v>
      </c>
      <c r="E32" s="10"/>
      <c r="F32" s="9"/>
      <c r="G32" s="8" t="str">
        <f>IF(H$6="","C1",H$6)</f>
        <v>Linz AG Steelvolleys</v>
      </c>
      <c r="H32" s="8" t="str">
        <f>IF(H$9="","C4",H$9)</f>
        <v>Union Leibnitz</v>
      </c>
      <c r="I32" s="8"/>
    </row>
    <row r="33" spans="1:9" ht="18" customHeight="1" x14ac:dyDescent="0.55000000000000004">
      <c r="A33" s="19">
        <v>1</v>
      </c>
      <c r="B33" s="24">
        <f t="shared" si="1"/>
        <v>12</v>
      </c>
      <c r="C33" s="21">
        <v>46320</v>
      </c>
      <c r="E33" s="10"/>
      <c r="F33" s="9"/>
      <c r="G33" s="8" t="str">
        <f>IF(H$7="","C2",H$7)</f>
        <v>WVV 2</v>
      </c>
      <c r="H33" s="8" t="str">
        <f>IF(H$8="","C3",H$8)</f>
        <v>SVV 3</v>
      </c>
      <c r="I33" s="8"/>
    </row>
    <row r="34" spans="1:9" ht="18" customHeight="1" x14ac:dyDescent="0.55000000000000004">
      <c r="A34" s="19">
        <v>2</v>
      </c>
      <c r="B34" s="24">
        <f t="shared" si="1"/>
        <v>13</v>
      </c>
      <c r="C34" s="21">
        <v>46320</v>
      </c>
      <c r="E34" s="10"/>
      <c r="F34" s="9"/>
      <c r="G34" s="8" t="str">
        <f>CONCATENATE("Sieger ",B32)</f>
        <v>Sieger 11</v>
      </c>
      <c r="H34" s="8" t="str">
        <f>CONCATENATE("Sieger ",B33)</f>
        <v>Sieger 12</v>
      </c>
      <c r="I34" s="8"/>
    </row>
    <row r="35" spans="1:9" ht="18" customHeight="1" x14ac:dyDescent="0.55000000000000004">
      <c r="A35" s="19">
        <v>2</v>
      </c>
      <c r="B35" s="24">
        <f t="shared" si="1"/>
        <v>14</v>
      </c>
      <c r="C35" s="21">
        <v>46320</v>
      </c>
      <c r="E35" s="10"/>
      <c r="F35" s="9"/>
      <c r="G35" s="8" t="str">
        <f>CONCATENATE("Verlierer ",B32)</f>
        <v>Verlierer 11</v>
      </c>
      <c r="H35" s="8" t="str">
        <f>CONCATENATE("Verlierer ",B33)</f>
        <v>Verlierer 12</v>
      </c>
      <c r="I35" s="8"/>
    </row>
    <row r="36" spans="1:9" ht="18" customHeight="1" x14ac:dyDescent="0.55000000000000004">
      <c r="A36" s="19">
        <v>3</v>
      </c>
      <c r="B36" s="24">
        <f t="shared" si="1"/>
        <v>15</v>
      </c>
      <c r="C36" s="21">
        <v>46320</v>
      </c>
      <c r="E36" s="10"/>
      <c r="F36" s="9"/>
      <c r="G36" s="8" t="str">
        <f>CONCATENATE("Verlierer ",B34)</f>
        <v>Verlierer 13</v>
      </c>
      <c r="H36" s="8" t="str">
        <f>CONCATENATE("Sieger ",B35)</f>
        <v>Sieger 14</v>
      </c>
      <c r="I36" s="8"/>
    </row>
    <row r="37" spans="1:9" ht="18" customHeight="1" x14ac:dyDescent="0.55000000000000004">
      <c r="A37" s="2"/>
      <c r="C37" s="2"/>
      <c r="I37" s="2"/>
    </row>
    <row r="38" spans="1:9" ht="18" customHeight="1" x14ac:dyDescent="0.55000000000000004">
      <c r="A38" s="7" t="s">
        <v>12</v>
      </c>
      <c r="C38" s="21"/>
    </row>
    <row r="39" spans="1:9" ht="18" customHeight="1" x14ac:dyDescent="0.55000000000000004">
      <c r="A39" s="19">
        <v>1</v>
      </c>
      <c r="B39" s="24">
        <f t="shared" ref="B39:B43" si="2">+B32+5</f>
        <v>16</v>
      </c>
      <c r="C39" s="21">
        <v>46320</v>
      </c>
      <c r="E39" s="39">
        <v>0.45833333333333331</v>
      </c>
      <c r="F39" s="40" t="s">
        <v>56</v>
      </c>
      <c r="G39" s="8" t="str">
        <f>IF(I$6="","D1",I$6)</f>
        <v>WVV 1</v>
      </c>
      <c r="H39" s="8" t="str">
        <f>IF(I$9="","D4",I$9)</f>
        <v>Purkersdorf / Tulln</v>
      </c>
      <c r="I39" s="8"/>
    </row>
    <row r="40" spans="1:9" ht="18" customHeight="1" x14ac:dyDescent="0.55000000000000004">
      <c r="A40" s="19">
        <v>1</v>
      </c>
      <c r="B40" s="24">
        <f t="shared" si="2"/>
        <v>17</v>
      </c>
      <c r="C40" s="21">
        <v>46320</v>
      </c>
      <c r="E40" s="39">
        <v>0.52083333333333337</v>
      </c>
      <c r="F40" s="40" t="s">
        <v>56</v>
      </c>
      <c r="G40" s="8" t="str">
        <f>IF(I$7="","D2",I$7)</f>
        <v>UVC Holding Graz</v>
      </c>
      <c r="H40" s="8" t="str">
        <f>IF(I$8="","D3",I$8)</f>
        <v>VCU Wiener Neustadt</v>
      </c>
      <c r="I40" s="8"/>
    </row>
    <row r="41" spans="1:9" ht="18" customHeight="1" x14ac:dyDescent="0.55000000000000004">
      <c r="A41" s="19">
        <v>2</v>
      </c>
      <c r="B41" s="24">
        <f t="shared" si="2"/>
        <v>18</v>
      </c>
      <c r="C41" s="21">
        <v>46320</v>
      </c>
      <c r="E41" s="39">
        <v>0.58333333333333337</v>
      </c>
      <c r="F41" s="40" t="s">
        <v>56</v>
      </c>
      <c r="G41" s="8" t="str">
        <f>CONCATENATE("Sieger ",B39)</f>
        <v>Sieger 16</v>
      </c>
      <c r="H41" s="8" t="str">
        <f>CONCATENATE("Sieger ",B40)</f>
        <v>Sieger 17</v>
      </c>
      <c r="I41" s="8"/>
    </row>
    <row r="42" spans="1:9" ht="18" customHeight="1" x14ac:dyDescent="0.55000000000000004">
      <c r="A42" s="19">
        <v>2</v>
      </c>
      <c r="B42" s="24">
        <f t="shared" si="2"/>
        <v>19</v>
      </c>
      <c r="C42" s="21">
        <v>46320</v>
      </c>
      <c r="E42" s="39">
        <v>0.64583333333333337</v>
      </c>
      <c r="F42" s="40" t="s">
        <v>56</v>
      </c>
      <c r="G42" s="8" t="str">
        <f>CONCATENATE("Verlierer ",B39)</f>
        <v>Verlierer 16</v>
      </c>
      <c r="H42" s="8" t="str">
        <f>CONCATENATE("Verlierer ",B40)</f>
        <v>Verlierer 17</v>
      </c>
      <c r="I42" s="8"/>
    </row>
    <row r="43" spans="1:9" ht="18" customHeight="1" x14ac:dyDescent="0.55000000000000004">
      <c r="A43" s="19">
        <v>3</v>
      </c>
      <c r="B43" s="24">
        <f t="shared" si="2"/>
        <v>20</v>
      </c>
      <c r="C43" s="21">
        <v>46320</v>
      </c>
      <c r="E43" s="39">
        <v>0.70833333333333337</v>
      </c>
      <c r="F43" s="40" t="s">
        <v>56</v>
      </c>
      <c r="G43" s="8" t="str">
        <f>CONCATENATE("Verlierer ",B41)</f>
        <v>Verlierer 18</v>
      </c>
      <c r="H43" s="8" t="str">
        <f>CONCATENATE("Sieger ",B42)</f>
        <v>Sieger 19</v>
      </c>
      <c r="I43" s="8"/>
    </row>
    <row r="44" spans="1:9" ht="18" customHeight="1" x14ac:dyDescent="0.55000000000000004">
      <c r="C44" s="5"/>
    </row>
    <row r="45" spans="1:9" ht="18" customHeight="1" x14ac:dyDescent="0.55000000000000004">
      <c r="A45" s="7" t="s">
        <v>13</v>
      </c>
      <c r="C45" s="5"/>
    </row>
    <row r="46" spans="1:9" ht="18" customHeight="1" x14ac:dyDescent="0.55000000000000004">
      <c r="A46" s="19">
        <v>1</v>
      </c>
      <c r="B46" s="24">
        <f t="shared" ref="B46:B50" si="3">+B39+5</f>
        <v>21</v>
      </c>
      <c r="C46" s="21">
        <v>46320</v>
      </c>
      <c r="E46" s="10"/>
      <c r="F46" s="9"/>
      <c r="G46" s="8" t="str">
        <f>IF(J$6="","E1",J$6)</f>
        <v>blum VBC Höchst</v>
      </c>
      <c r="H46" s="8" t="str">
        <f>IF(J$9="","E4",J$9)</f>
        <v>WVV 5</v>
      </c>
      <c r="I46" s="8"/>
    </row>
    <row r="47" spans="1:9" ht="18" customHeight="1" x14ac:dyDescent="0.55000000000000004">
      <c r="A47" s="19">
        <v>1</v>
      </c>
      <c r="B47" s="24">
        <f t="shared" si="3"/>
        <v>22</v>
      </c>
      <c r="C47" s="21">
        <v>46320</v>
      </c>
      <c r="E47" s="10"/>
      <c r="F47" s="9"/>
      <c r="G47" s="8" t="str">
        <f>IF(J$7="","E2",J$7)</f>
        <v>SU Inzingvolley / VC Mils</v>
      </c>
      <c r="H47" s="8" t="str">
        <f>IF(J$8="","E3",J$8)</f>
        <v>VVV 3</v>
      </c>
      <c r="I47" s="8"/>
    </row>
    <row r="48" spans="1:9" ht="18" customHeight="1" x14ac:dyDescent="0.55000000000000004">
      <c r="A48" s="19">
        <v>2</v>
      </c>
      <c r="B48" s="24">
        <f t="shared" si="3"/>
        <v>23</v>
      </c>
      <c r="C48" s="21">
        <v>46320</v>
      </c>
      <c r="E48" s="10"/>
      <c r="F48" s="9"/>
      <c r="G48" s="8" t="str">
        <f>CONCATENATE("Sieger ",B46)</f>
        <v>Sieger 21</v>
      </c>
      <c r="H48" s="8" t="str">
        <f>CONCATENATE("Sieger ",B47)</f>
        <v>Sieger 22</v>
      </c>
      <c r="I48" s="8"/>
    </row>
    <row r="49" spans="1:9" ht="18" customHeight="1" x14ac:dyDescent="0.55000000000000004">
      <c r="A49" s="19">
        <v>2</v>
      </c>
      <c r="B49" s="24">
        <f t="shared" si="3"/>
        <v>24</v>
      </c>
      <c r="C49" s="21">
        <v>46320</v>
      </c>
      <c r="E49" s="10"/>
      <c r="F49" s="9"/>
      <c r="G49" s="8" t="str">
        <f>CONCATENATE("Verlierer ",B46)</f>
        <v>Verlierer 21</v>
      </c>
      <c r="H49" s="8" t="str">
        <f>CONCATENATE("Verlierer ",B47)</f>
        <v>Verlierer 22</v>
      </c>
      <c r="I49" s="8"/>
    </row>
    <row r="50" spans="1:9" ht="18" customHeight="1" x14ac:dyDescent="0.55000000000000004">
      <c r="A50" s="19">
        <v>3</v>
      </c>
      <c r="B50" s="24">
        <f t="shared" si="3"/>
        <v>25</v>
      </c>
      <c r="C50" s="21">
        <v>46320</v>
      </c>
      <c r="E50" s="10"/>
      <c r="F50" s="9"/>
      <c r="G50" s="8" t="str">
        <f>CONCATENATE("Verlierer ",B48)</f>
        <v>Verlierer 23</v>
      </c>
      <c r="H50" s="8" t="str">
        <f>CONCATENATE("Sieger ",B49)</f>
        <v>Sieger 24</v>
      </c>
      <c r="I50" s="8"/>
    </row>
    <row r="51" spans="1:9" ht="18" customHeight="1" x14ac:dyDescent="0.55000000000000004">
      <c r="C51" s="5"/>
    </row>
    <row r="52" spans="1:9" ht="18" customHeight="1" x14ac:dyDescent="0.55000000000000004">
      <c r="A52" s="7" t="s">
        <v>14</v>
      </c>
      <c r="C52" s="5"/>
    </row>
    <row r="53" spans="1:9" ht="18" customHeight="1" x14ac:dyDescent="0.55000000000000004">
      <c r="A53" s="19">
        <v>1</v>
      </c>
      <c r="B53" s="24">
        <f t="shared" ref="B53:B57" si="4">+B46+5</f>
        <v>26</v>
      </c>
      <c r="C53" s="21">
        <v>46320</v>
      </c>
      <c r="E53" s="10"/>
      <c r="F53" s="9"/>
      <c r="G53" s="8" t="str">
        <f>IF(K$6="","F1",K$6)</f>
        <v>ATSC Kelag Wildcats Klagenfurt</v>
      </c>
      <c r="H53" s="8" t="str">
        <f>IF(K$9="","F4",K$9)</f>
        <v>WVV 4</v>
      </c>
      <c r="I53" s="8"/>
    </row>
    <row r="54" spans="1:9" ht="18" customHeight="1" x14ac:dyDescent="0.55000000000000004">
      <c r="A54" s="19">
        <v>1</v>
      </c>
      <c r="B54" s="24">
        <f t="shared" si="4"/>
        <v>27</v>
      </c>
      <c r="C54" s="21">
        <v>46320</v>
      </c>
      <c r="E54" s="10"/>
      <c r="F54" s="9"/>
      <c r="G54" s="8" t="str">
        <f>IF(K$7="","F2",K$7)</f>
        <v>SVV 1</v>
      </c>
      <c r="H54" s="8" t="str">
        <f>IF(K$8="","F3",K$8)</f>
        <v>ASKÖ Pichling</v>
      </c>
      <c r="I54" s="8"/>
    </row>
    <row r="55" spans="1:9" ht="18" customHeight="1" x14ac:dyDescent="0.55000000000000004">
      <c r="A55" s="19">
        <v>2</v>
      </c>
      <c r="B55" s="24">
        <f t="shared" si="4"/>
        <v>28</v>
      </c>
      <c r="C55" s="21">
        <v>46320</v>
      </c>
      <c r="E55" s="10"/>
      <c r="F55" s="9"/>
      <c r="G55" s="8" t="str">
        <f>CONCATENATE("Sieger ",B53)</f>
        <v>Sieger 26</v>
      </c>
      <c r="H55" s="8" t="str">
        <f>CONCATENATE("Sieger ",B54)</f>
        <v>Sieger 27</v>
      </c>
      <c r="I55" s="8"/>
    </row>
    <row r="56" spans="1:9" ht="18" customHeight="1" x14ac:dyDescent="0.55000000000000004">
      <c r="A56" s="19">
        <v>2</v>
      </c>
      <c r="B56" s="24">
        <f t="shared" si="4"/>
        <v>29</v>
      </c>
      <c r="C56" s="21">
        <v>46320</v>
      </c>
      <c r="E56" s="10"/>
      <c r="F56" s="9"/>
      <c r="G56" s="8" t="str">
        <f>CONCATENATE("Verlierer ",B53)</f>
        <v>Verlierer 26</v>
      </c>
      <c r="H56" s="8" t="str">
        <f>CONCATENATE("Verlierer ",B54)</f>
        <v>Verlierer 27</v>
      </c>
      <c r="I56" s="8"/>
    </row>
    <row r="57" spans="1:9" ht="18" customHeight="1" x14ac:dyDescent="0.55000000000000004">
      <c r="A57" s="19">
        <v>3</v>
      </c>
      <c r="B57" s="24">
        <f t="shared" si="4"/>
        <v>30</v>
      </c>
      <c r="C57" s="21">
        <v>46320</v>
      </c>
      <c r="E57" s="10"/>
      <c r="F57" s="9"/>
      <c r="G57" s="8" t="str">
        <f>CONCATENATE("Verlierer ",B55)</f>
        <v>Verlierer 28</v>
      </c>
      <c r="H57" s="8" t="str">
        <f>CONCATENATE("Sieger ",B56)</f>
        <v>Sieger 29</v>
      </c>
      <c r="I57" s="8"/>
    </row>
    <row r="58" spans="1:9" ht="18" customHeight="1" x14ac:dyDescent="0.55000000000000004">
      <c r="C58" s="5"/>
    </row>
    <row r="59" spans="1:9" ht="18" customHeight="1" x14ac:dyDescent="0.55000000000000004">
      <c r="A59" s="7" t="s">
        <v>15</v>
      </c>
      <c r="C59" s="5"/>
    </row>
    <row r="60" spans="1:9" ht="18" customHeight="1" x14ac:dyDescent="0.55000000000000004">
      <c r="A60" s="19">
        <v>1</v>
      </c>
      <c r="B60" s="24">
        <f t="shared" ref="B60:B64" si="5">+B53+5</f>
        <v>31</v>
      </c>
      <c r="C60" s="21">
        <v>46320</v>
      </c>
      <c r="E60" s="10"/>
      <c r="F60" s="9"/>
      <c r="G60" s="8" t="str">
        <f>IF(L$6="","G1",L$6)</f>
        <v>ASKÖ Volksbank Purgstall</v>
      </c>
      <c r="H60" s="8" t="str">
        <f>IF(L$9="","G4",L$9)</f>
        <v>WVV 6</v>
      </c>
      <c r="I60" s="8"/>
    </row>
    <row r="61" spans="1:9" ht="18" customHeight="1" x14ac:dyDescent="0.55000000000000004">
      <c r="A61" s="19">
        <v>1</v>
      </c>
      <c r="B61" s="24">
        <f t="shared" si="5"/>
        <v>32</v>
      </c>
      <c r="C61" s="21">
        <v>46320</v>
      </c>
      <c r="E61" s="10"/>
      <c r="F61" s="9"/>
      <c r="G61" s="8" t="str">
        <f>IF(L$7="","G2",L$7)</f>
        <v>UNIONvolleys Bisamberg-Hollabrunn</v>
      </c>
      <c r="H61" s="8" t="str">
        <f>IF(L$8="","G3",L$8)</f>
        <v>WVV 3</v>
      </c>
      <c r="I61" s="8"/>
    </row>
    <row r="62" spans="1:9" ht="18" customHeight="1" x14ac:dyDescent="0.55000000000000004">
      <c r="A62" s="19">
        <v>2</v>
      </c>
      <c r="B62" s="24">
        <f t="shared" si="5"/>
        <v>33</v>
      </c>
      <c r="C62" s="21">
        <v>46320</v>
      </c>
      <c r="E62" s="10"/>
      <c r="F62" s="9"/>
      <c r="G62" s="8" t="str">
        <f>CONCATENATE("Sieger ",B60)</f>
        <v>Sieger 31</v>
      </c>
      <c r="H62" s="8" t="str">
        <f>CONCATENATE("Sieger ",B61)</f>
        <v>Sieger 32</v>
      </c>
      <c r="I62" s="8"/>
    </row>
    <row r="63" spans="1:9" ht="18" customHeight="1" x14ac:dyDescent="0.55000000000000004">
      <c r="A63" s="19">
        <v>2</v>
      </c>
      <c r="B63" s="24">
        <f t="shared" si="5"/>
        <v>34</v>
      </c>
      <c r="C63" s="21">
        <v>46320</v>
      </c>
      <c r="E63" s="10"/>
      <c r="F63" s="9"/>
      <c r="G63" s="8" t="str">
        <f>CONCATENATE("Verlierer ",B60)</f>
        <v>Verlierer 31</v>
      </c>
      <c r="H63" s="8" t="str">
        <f>CONCATENATE("Verlierer ",B61)</f>
        <v>Verlierer 32</v>
      </c>
      <c r="I63" s="8"/>
    </row>
    <row r="64" spans="1:9" ht="18" customHeight="1" x14ac:dyDescent="0.55000000000000004">
      <c r="A64" s="19">
        <v>3</v>
      </c>
      <c r="B64" s="24">
        <f t="shared" si="5"/>
        <v>35</v>
      </c>
      <c r="C64" s="21">
        <v>46320</v>
      </c>
      <c r="E64" s="10"/>
      <c r="F64" s="9"/>
      <c r="G64" s="8" t="str">
        <f>CONCATENATE("Verlierer ",B62)</f>
        <v>Verlierer 33</v>
      </c>
      <c r="H64" s="8" t="str">
        <f>CONCATENATE("Sieger ",B63)</f>
        <v>Sieger 34</v>
      </c>
      <c r="I64" s="8"/>
    </row>
    <row r="65" spans="1:9" ht="18" customHeight="1" x14ac:dyDescent="0.55000000000000004">
      <c r="C65" s="5"/>
    </row>
    <row r="66" spans="1:9" ht="18" customHeight="1" x14ac:dyDescent="0.55000000000000004">
      <c r="A66" s="7" t="s">
        <v>16</v>
      </c>
      <c r="C66" s="5"/>
    </row>
    <row r="67" spans="1:9" ht="18" customHeight="1" x14ac:dyDescent="0.55000000000000004">
      <c r="A67" s="19">
        <v>1</v>
      </c>
      <c r="B67" s="24">
        <f t="shared" ref="B67:B71" si="6">+B60+5</f>
        <v>36</v>
      </c>
      <c r="C67" s="21">
        <v>46320</v>
      </c>
      <c r="E67" s="10"/>
      <c r="F67" s="9"/>
      <c r="G67" s="8" t="str">
        <f>IF(M$6="","H1",M$6)</f>
        <v>Mühlviertel Volleys</v>
      </c>
      <c r="H67" s="8" t="str">
        <f>IF(M$9="","H4",M$9)</f>
        <v>HIB Volley</v>
      </c>
      <c r="I67" s="8"/>
    </row>
    <row r="68" spans="1:9" ht="18" customHeight="1" x14ac:dyDescent="0.55000000000000004">
      <c r="A68" s="19">
        <v>1</v>
      </c>
      <c r="B68" s="24">
        <f t="shared" si="6"/>
        <v>37</v>
      </c>
      <c r="C68" s="21">
        <v>46320</v>
      </c>
      <c r="E68" s="10"/>
      <c r="F68" s="9"/>
      <c r="G68" s="8" t="str">
        <f>IF(M$7="","H2",M$7)</f>
        <v>SVV 2</v>
      </c>
      <c r="H68" s="8" t="str">
        <f>IF(M$8="","H3",M$8)</f>
        <v>Erzbergmadln Trofaiach Eisenerz</v>
      </c>
      <c r="I68" s="8"/>
    </row>
    <row r="69" spans="1:9" ht="18" customHeight="1" x14ac:dyDescent="0.55000000000000004">
      <c r="A69" s="19">
        <v>2</v>
      </c>
      <c r="B69" s="24">
        <f t="shared" si="6"/>
        <v>38</v>
      </c>
      <c r="C69" s="21">
        <v>46320</v>
      </c>
      <c r="E69" s="10"/>
      <c r="F69" s="9"/>
      <c r="G69" s="8" t="str">
        <f>CONCATENATE("Sieger ",B67)</f>
        <v>Sieger 36</v>
      </c>
      <c r="H69" s="8" t="str">
        <f>CONCATENATE("Sieger ",B68)</f>
        <v>Sieger 37</v>
      </c>
      <c r="I69" s="8"/>
    </row>
    <row r="70" spans="1:9" ht="18" customHeight="1" x14ac:dyDescent="0.55000000000000004">
      <c r="A70" s="19">
        <v>2</v>
      </c>
      <c r="B70" s="24">
        <f t="shared" si="6"/>
        <v>39</v>
      </c>
      <c r="C70" s="21">
        <v>46320</v>
      </c>
      <c r="E70" s="10"/>
      <c r="F70" s="9"/>
      <c r="G70" s="8" t="str">
        <f>CONCATENATE("Verlierer ",B67)</f>
        <v>Verlierer 36</v>
      </c>
      <c r="H70" s="8" t="str">
        <f>CONCATENATE("Verlierer ",B68)</f>
        <v>Verlierer 37</v>
      </c>
      <c r="I70" s="8"/>
    </row>
    <row r="71" spans="1:9" ht="18" customHeight="1" x14ac:dyDescent="0.55000000000000004">
      <c r="A71" s="19">
        <v>3</v>
      </c>
      <c r="B71" s="24">
        <f t="shared" si="6"/>
        <v>40</v>
      </c>
      <c r="C71" s="21">
        <v>46320</v>
      </c>
      <c r="E71" s="10"/>
      <c r="F71" s="9"/>
      <c r="G71" s="8" t="str">
        <f>CONCATENATE("Verlierer ",B69)</f>
        <v>Verlierer 38</v>
      </c>
      <c r="H71" s="8" t="str">
        <f>CONCATENATE("Sieger ",B70)</f>
        <v>Sieger 39</v>
      </c>
      <c r="I71" s="8"/>
    </row>
    <row r="73" spans="1:9" ht="18" customHeight="1" x14ac:dyDescent="0.55000000000000004">
      <c r="F73" s="4"/>
    </row>
    <row r="77" spans="1:9" ht="18" customHeight="1" x14ac:dyDescent="0.55000000000000004">
      <c r="F77" s="4"/>
    </row>
    <row r="78" spans="1:9" ht="18" customHeight="1" x14ac:dyDescent="0.55000000000000004">
      <c r="F78" s="4"/>
    </row>
    <row r="79" spans="1:9" ht="18" customHeight="1" x14ac:dyDescent="0.55000000000000004">
      <c r="F79" s="4"/>
    </row>
    <row r="80" spans="1:9" ht="18" customHeight="1" x14ac:dyDescent="0.55000000000000004">
      <c r="F80" s="4"/>
    </row>
    <row r="81" spans="1:6" ht="18" customHeight="1" x14ac:dyDescent="0.55000000000000004">
      <c r="C81" s="20"/>
      <c r="D81" s="20"/>
    </row>
    <row r="82" spans="1:6" ht="18" customHeight="1" x14ac:dyDescent="0.55000000000000004">
      <c r="A82" s="2"/>
    </row>
    <row r="84" spans="1:6" ht="18" customHeight="1" x14ac:dyDescent="0.55000000000000004">
      <c r="F84" s="4"/>
    </row>
    <row r="88" spans="1:6" ht="18" customHeight="1" x14ac:dyDescent="0.55000000000000004">
      <c r="F88" s="4"/>
    </row>
    <row r="93" spans="1:6" ht="18" customHeight="1" x14ac:dyDescent="0.55000000000000004">
      <c r="F93" s="4"/>
    </row>
    <row r="94" spans="1:6" ht="18" customHeight="1" x14ac:dyDescent="0.55000000000000004">
      <c r="F94" s="4"/>
    </row>
    <row r="95" spans="1:6" ht="18" customHeight="1" x14ac:dyDescent="0.55000000000000004">
      <c r="F95" s="4"/>
    </row>
    <row r="98" spans="1:9" ht="18" customHeight="1" x14ac:dyDescent="0.55000000000000004">
      <c r="F98" s="4"/>
    </row>
    <row r="99" spans="1:9" ht="18" customHeight="1" x14ac:dyDescent="0.55000000000000004">
      <c r="F99" s="4"/>
    </row>
    <row r="102" spans="1:9" ht="18" customHeight="1" x14ac:dyDescent="0.55000000000000004">
      <c r="F102" s="4"/>
    </row>
    <row r="105" spans="1:9" ht="18" customHeight="1" x14ac:dyDescent="0.55000000000000004">
      <c r="I105" s="18"/>
    </row>
    <row r="108" spans="1:9" ht="18" customHeight="1" x14ac:dyDescent="0.55000000000000004">
      <c r="F108" s="4"/>
    </row>
    <row r="110" spans="1:9" ht="18" customHeight="1" x14ac:dyDescent="0.55000000000000004">
      <c r="F110" s="4"/>
    </row>
    <row r="112" spans="1:9" ht="18" customHeight="1" x14ac:dyDescent="0.55000000000000004">
      <c r="A112" s="2"/>
    </row>
    <row r="114" spans="1:9" ht="18" customHeight="1" x14ac:dyDescent="0.55000000000000004">
      <c r="F114" s="4"/>
      <c r="I114" s="18"/>
    </row>
    <row r="115" spans="1:9" ht="18" customHeight="1" x14ac:dyDescent="0.55000000000000004">
      <c r="F115" s="4"/>
    </row>
    <row r="117" spans="1:9" ht="18" customHeight="1" x14ac:dyDescent="0.55000000000000004">
      <c r="F117" s="4"/>
    </row>
    <row r="124" spans="1:9" ht="18" customHeight="1" x14ac:dyDescent="0.55000000000000004">
      <c r="F124" s="4"/>
    </row>
    <row r="126" spans="1:9" ht="18" customHeight="1" x14ac:dyDescent="0.55000000000000004">
      <c r="F126" s="4"/>
    </row>
    <row r="128" spans="1:9" ht="18" customHeight="1" x14ac:dyDescent="0.55000000000000004">
      <c r="A128" s="2"/>
    </row>
    <row r="130" spans="6:6" ht="18" customHeight="1" x14ac:dyDescent="0.55000000000000004">
      <c r="F130" s="4"/>
    </row>
    <row r="131" spans="6:6" ht="18" customHeight="1" x14ac:dyDescent="0.55000000000000004">
      <c r="F131" s="4"/>
    </row>
    <row r="133" spans="6:6" ht="18" customHeight="1" x14ac:dyDescent="0.55000000000000004">
      <c r="F133" s="4"/>
    </row>
    <row r="134" spans="6:6" ht="18" customHeight="1" x14ac:dyDescent="0.55000000000000004">
      <c r="F134" s="4"/>
    </row>
    <row r="138" spans="6:6" ht="18" customHeight="1" x14ac:dyDescent="0.55000000000000004">
      <c r="F138" s="4"/>
    </row>
    <row r="141" spans="6:6" ht="18" customHeight="1" x14ac:dyDescent="0.55000000000000004">
      <c r="F141" s="4"/>
    </row>
    <row r="146" spans="6:6" ht="18" customHeight="1" x14ac:dyDescent="0.55000000000000004">
      <c r="F146" s="4"/>
    </row>
    <row r="147" spans="6:6" ht="18" customHeight="1" x14ac:dyDescent="0.55000000000000004">
      <c r="F147" s="4"/>
    </row>
    <row r="149" spans="6:6" ht="18" customHeight="1" x14ac:dyDescent="0.55000000000000004">
      <c r="F149" s="4"/>
    </row>
    <row r="153" spans="6:6" ht="18" customHeight="1" x14ac:dyDescent="0.55000000000000004">
      <c r="F153" s="4"/>
    </row>
    <row r="155" spans="6:6" ht="18" customHeight="1" x14ac:dyDescent="0.55000000000000004">
      <c r="F155" s="4"/>
    </row>
    <row r="156" spans="6:6" ht="18" customHeight="1" x14ac:dyDescent="0.55000000000000004">
      <c r="F156" s="4"/>
    </row>
    <row r="160" spans="6:6" ht="18" customHeight="1" x14ac:dyDescent="0.55000000000000004">
      <c r="F160" s="4"/>
    </row>
    <row r="162" spans="1:9" ht="18" customHeight="1" x14ac:dyDescent="0.55000000000000004">
      <c r="F162" s="4"/>
    </row>
    <row r="165" spans="1:9" ht="18" customHeight="1" x14ac:dyDescent="0.55000000000000004">
      <c r="F165" s="4"/>
      <c r="I165" s="18"/>
    </row>
    <row r="166" spans="1:9" ht="18" customHeight="1" x14ac:dyDescent="0.55000000000000004">
      <c r="F166" s="4"/>
    </row>
    <row r="167" spans="1:9" ht="18" customHeight="1" x14ac:dyDescent="0.55000000000000004">
      <c r="F167" s="4"/>
    </row>
    <row r="168" spans="1:9" ht="18" customHeight="1" x14ac:dyDescent="0.55000000000000004">
      <c r="F168" s="4"/>
    </row>
    <row r="172" spans="1:9" ht="18" customHeight="1" x14ac:dyDescent="0.55000000000000004">
      <c r="A172" s="2"/>
    </row>
    <row r="175" spans="1:9" ht="18" customHeight="1" x14ac:dyDescent="0.55000000000000004">
      <c r="F175" s="4"/>
    </row>
    <row r="179" spans="6:6" ht="18" customHeight="1" x14ac:dyDescent="0.55000000000000004">
      <c r="F179" s="4"/>
    </row>
    <row r="183" spans="6:6" ht="18" customHeight="1" x14ac:dyDescent="0.55000000000000004">
      <c r="F183" s="4"/>
    </row>
    <row r="185" spans="6:6" ht="18" customHeight="1" x14ac:dyDescent="0.55000000000000004">
      <c r="F185" s="4"/>
    </row>
    <row r="191" spans="6:6" ht="18" customHeight="1" x14ac:dyDescent="0.55000000000000004">
      <c r="F191" s="4"/>
    </row>
    <row r="192" spans="6:6" ht="18" customHeight="1" x14ac:dyDescent="0.55000000000000004">
      <c r="F192" s="4"/>
    </row>
    <row r="193" spans="6:6" ht="18" customHeight="1" x14ac:dyDescent="0.55000000000000004">
      <c r="F193" s="4"/>
    </row>
    <row r="209" spans="3:4" ht="18" customHeight="1" x14ac:dyDescent="0.55000000000000004">
      <c r="C209" s="20"/>
      <c r="D209" s="20"/>
    </row>
    <row r="210" spans="3:4" ht="18" customHeight="1" x14ac:dyDescent="0.55000000000000004">
      <c r="C210" s="20"/>
      <c r="D210" s="20"/>
    </row>
    <row r="211" spans="3:4" ht="18" customHeight="1" x14ac:dyDescent="0.55000000000000004">
      <c r="C211" s="20"/>
      <c r="D211" s="20"/>
    </row>
    <row r="212" spans="3:4" ht="18" customHeight="1" x14ac:dyDescent="0.55000000000000004">
      <c r="C212" s="20"/>
      <c r="D212" s="20"/>
    </row>
    <row r="213" spans="3:4" ht="18" customHeight="1" x14ac:dyDescent="0.55000000000000004">
      <c r="C213" s="20"/>
      <c r="D213" s="20"/>
    </row>
    <row r="214" spans="3:4" ht="18" customHeight="1" x14ac:dyDescent="0.55000000000000004">
      <c r="C214" s="20"/>
      <c r="D214" s="20"/>
    </row>
  </sheetData>
  <autoFilter ref="A15:I214" xr:uid="{6136BA75-7854-4426-8E90-6C26A564860B}"/>
  <mergeCells count="1">
    <mergeCell ref="F10:M10"/>
  </mergeCells>
  <phoneticPr fontId="1" type="noConversion"/>
  <pageMargins left="0.7" right="0.7" top="0.78740157499999996" bottom="0.78740157499999996" header="0.3" footer="0.3"/>
  <pageSetup paperSize="9" orientation="portrait" r:id="rId1"/>
  <ignoredErrors>
    <ignoredError sqref="H43:H48 H71 H36:H41 H29:H34 H22:H27 H21 H28 H35 H42 H64:H69 H57:H62 H50:H55 H49 H56 H63 H70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c8b249-313d-46df-84b8-7a77ff510ba3" xsi:nil="true"/>
    <lcf76f155ced4ddcb4097134ff3c332f xmlns="0fd0ca35-718f-4595-b33f-0fdfc9a3fdb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90CA0F3113FA48BF5D9DD8B7D63B2C" ma:contentTypeVersion="15" ma:contentTypeDescription="Ein neues Dokument erstellen." ma:contentTypeScope="" ma:versionID="01f83380778ab7c2b88093724fc13899">
  <xsd:schema xmlns:xsd="http://www.w3.org/2001/XMLSchema" xmlns:xs="http://www.w3.org/2001/XMLSchema" xmlns:p="http://schemas.microsoft.com/office/2006/metadata/properties" xmlns:ns2="b0c8b249-313d-46df-84b8-7a77ff510ba3" xmlns:ns3="0fd0ca35-718f-4595-b33f-0fdfc9a3fdb5" targetNamespace="http://schemas.microsoft.com/office/2006/metadata/properties" ma:root="true" ma:fieldsID="93f3cdba3a170e1b60fe986a433b4310" ns2:_="" ns3:_="">
    <xsd:import namespace="b0c8b249-313d-46df-84b8-7a77ff510ba3"/>
    <xsd:import namespace="0fd0ca35-718f-4595-b33f-0fdfc9a3fd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8b249-313d-46df-84b8-7a77ff510b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db6b73-1652-4712-9665-7d7969f2a1cc}" ma:internalName="TaxCatchAll" ma:showField="CatchAllData" ma:web="b0c8b249-313d-46df-84b8-7a77ff510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0ca35-718f-4595-b33f-0fdfc9a3fd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5c536421-301b-4434-8729-c90c9ed3d2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853081-AD99-4EB3-AC15-88D63066633B}">
  <ds:schemaRefs>
    <ds:schemaRef ds:uri="0fd0ca35-718f-4595-b33f-0fdfc9a3fdb5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b0c8b249-313d-46df-84b8-7a77ff510ba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CAEADA8-CE7D-415A-90B7-5EDBE571B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8b249-313d-46df-84b8-7a77ff510ba3"/>
    <ds:schemaRef ds:uri="0fd0ca35-718f-4595-b33f-0fdfc9a3fd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9582F0-70EB-4E11-8715-9189950371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U20M, 1. Runde</vt:lpstr>
      <vt:lpstr>U20W, 1. Runde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Harald Rotter</dc:creator>
  <cp:keywords/>
  <dc:description/>
  <cp:lastModifiedBy>Harald Rotter</cp:lastModifiedBy>
  <cp:revision/>
  <dcterms:created xsi:type="dcterms:W3CDTF">2022-06-13T07:34:45Z</dcterms:created>
  <dcterms:modified xsi:type="dcterms:W3CDTF">2026-10-06T12:28:25Z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0x0101006990CA0F3113FA48BF5D9DD8B7D63B2C</vt:lpwstr>
  </property>
  <property fmtid="{D5CDD505-2E9C-101B-9397-08002B2CF9AE}" pid="3" name="MediaServiceImageTags">
    <vt:lpwstr/>
  </property>
</Properties>
</file>